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date1904="1"/>
  <mc:AlternateContent xmlns:mc="http://schemas.openxmlformats.org/markup-compatibility/2006">
    <mc:Choice Requires="x15">
      <x15ac:absPath xmlns:x15ac="http://schemas.microsoft.com/office/spreadsheetml/2010/11/ac" url="/Users/scottmuller/Desktop/ALP Data Plotly/country_viz/data/"/>
    </mc:Choice>
  </mc:AlternateContent>
  <bookViews>
    <workbookView xWindow="0" yWindow="540" windowWidth="28800" windowHeight="17460" activeTab="9"/>
  </bookViews>
  <sheets>
    <sheet name="Population Total - Country Popu" sheetId="1" r:id="rId1"/>
    <sheet name="Population Urban - Urban Popula" sheetId="2" r:id="rId2"/>
    <sheet name="Population % Urban - % Urban" sheetId="3" r:id="rId3"/>
    <sheet name="Population Density - Population" sheetId="4" r:id="rId4"/>
    <sheet name="GDP - GDP (PPP, Current INtl do" sheetId="5" r:id="rId5"/>
    <sheet name="GDP per capita - GDP per capita" sheetId="6" r:id="rId6"/>
    <sheet name="GHG energy - GHG Emissions (M t" sheetId="7" r:id="rId7"/>
    <sheet name="GHG energy - GHG Emissions (M 1" sheetId="8" r:id="rId8"/>
    <sheet name="GHG energy per capita - GHG Emi" sheetId="10" r:id="rId9"/>
    <sheet name="Carbon Intensity - Carbon Inten" sheetId="11" r:id="rId10"/>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AA60" i="8" l="1"/>
  <c r="AB61" i="11"/>
  <c r="B60" i="8"/>
  <c r="C61" i="11"/>
  <c r="AD61" i="11"/>
  <c r="Z60" i="8"/>
  <c r="AA61" i="11"/>
  <c r="Y60" i="8"/>
  <c r="Z61" i="11"/>
  <c r="X60" i="8"/>
  <c r="Y61" i="11"/>
  <c r="W60" i="8"/>
  <c r="X61" i="11"/>
  <c r="V60" i="8"/>
  <c r="W61" i="11"/>
  <c r="U60" i="8"/>
  <c r="V61" i="11"/>
  <c r="T60" i="8"/>
  <c r="U61" i="11"/>
  <c r="S60" i="8"/>
  <c r="T61" i="11"/>
  <c r="R60" i="8"/>
  <c r="S61" i="11"/>
  <c r="Q60" i="8"/>
  <c r="R61" i="11"/>
  <c r="P60" i="8"/>
  <c r="Q61" i="11"/>
  <c r="O60" i="8"/>
  <c r="P61" i="11"/>
  <c r="N60" i="8"/>
  <c r="O61" i="11"/>
  <c r="M60" i="8"/>
  <c r="N61" i="11"/>
  <c r="L60" i="8"/>
  <c r="M61" i="11"/>
  <c r="K60" i="8"/>
  <c r="L61" i="11"/>
  <c r="J60" i="8"/>
  <c r="K61" i="11"/>
  <c r="I60" i="8"/>
  <c r="J61" i="11"/>
  <c r="H60" i="8"/>
  <c r="I61" i="11"/>
  <c r="G60" i="8"/>
  <c r="H61" i="11"/>
  <c r="F60" i="8"/>
  <c r="G61" i="11"/>
  <c r="E60" i="8"/>
  <c r="F61" i="11"/>
  <c r="D60" i="8"/>
  <c r="E61" i="11"/>
  <c r="C60" i="8"/>
  <c r="D61" i="11"/>
  <c r="AA59" i="8"/>
  <c r="AB60" i="11"/>
  <c r="B59" i="8"/>
  <c r="C60" i="11"/>
  <c r="AD60" i="11"/>
  <c r="Z59" i="8"/>
  <c r="AA60" i="11"/>
  <c r="Y59" i="8"/>
  <c r="Z60" i="11"/>
  <c r="X59" i="8"/>
  <c r="Y60" i="11"/>
  <c r="W59" i="8"/>
  <c r="X60" i="11"/>
  <c r="V59" i="8"/>
  <c r="W60" i="11"/>
  <c r="U59" i="8"/>
  <c r="V60" i="11"/>
  <c r="T59" i="8"/>
  <c r="U60" i="11"/>
  <c r="S59" i="8"/>
  <c r="T60" i="11"/>
  <c r="R59" i="8"/>
  <c r="S60" i="11"/>
  <c r="Q59" i="8"/>
  <c r="R60" i="11"/>
  <c r="P59" i="8"/>
  <c r="Q60" i="11"/>
  <c r="O59" i="8"/>
  <c r="P60" i="11"/>
  <c r="N59" i="8"/>
  <c r="O60" i="11"/>
  <c r="M59" i="8"/>
  <c r="N60" i="11"/>
  <c r="L59" i="8"/>
  <c r="M60" i="11"/>
  <c r="K59" i="8"/>
  <c r="L60" i="11"/>
  <c r="J59" i="8"/>
  <c r="K60" i="11"/>
  <c r="I59" i="8"/>
  <c r="J60" i="11"/>
  <c r="H59" i="8"/>
  <c r="I60" i="11"/>
  <c r="G59" i="8"/>
  <c r="H60" i="11"/>
  <c r="F59" i="8"/>
  <c r="G60" i="11"/>
  <c r="E59" i="8"/>
  <c r="F60" i="11"/>
  <c r="D59" i="8"/>
  <c r="E60" i="11"/>
  <c r="C59" i="8"/>
  <c r="D60" i="11"/>
  <c r="AA58" i="8"/>
  <c r="AB59" i="11"/>
  <c r="B58" i="8"/>
  <c r="C59" i="11"/>
  <c r="AD59" i="11"/>
  <c r="Z58" i="8"/>
  <c r="AA59" i="11"/>
  <c r="Y58" i="8"/>
  <c r="Z59" i="11"/>
  <c r="X58" i="8"/>
  <c r="Y59" i="11"/>
  <c r="W58" i="8"/>
  <c r="X59" i="11"/>
  <c r="V58" i="8"/>
  <c r="W59" i="11"/>
  <c r="U58" i="8"/>
  <c r="V59" i="11"/>
  <c r="T58" i="8"/>
  <c r="U59" i="11"/>
  <c r="S58" i="8"/>
  <c r="T59" i="11"/>
  <c r="R58" i="8"/>
  <c r="S59" i="11"/>
  <c r="Q58" i="8"/>
  <c r="R59" i="11"/>
  <c r="P58" i="8"/>
  <c r="Q59" i="11"/>
  <c r="O58" i="8"/>
  <c r="P59" i="11"/>
  <c r="N58" i="8"/>
  <c r="O59" i="11"/>
  <c r="M58" i="8"/>
  <c r="N59" i="11"/>
  <c r="L58" i="8"/>
  <c r="M59" i="11"/>
  <c r="K58" i="8"/>
  <c r="L59" i="11"/>
  <c r="J58" i="8"/>
  <c r="K59" i="11"/>
  <c r="I58" i="8"/>
  <c r="J59" i="11"/>
  <c r="H58" i="8"/>
  <c r="I59" i="11"/>
  <c r="G58" i="8"/>
  <c r="H59" i="11"/>
  <c r="F58" i="8"/>
  <c r="G59" i="11"/>
  <c r="E58" i="8"/>
  <c r="F59" i="11"/>
  <c r="D58" i="8"/>
  <c r="E59" i="11"/>
  <c r="C58" i="8"/>
  <c r="D59" i="11"/>
  <c r="AA56" i="8"/>
  <c r="AB57" i="11"/>
  <c r="I56" i="8"/>
  <c r="J57" i="11"/>
  <c r="AD57" i="11"/>
  <c r="Z56" i="8"/>
  <c r="AA57" i="11"/>
  <c r="Y56" i="8"/>
  <c r="Z57" i="11"/>
  <c r="X56" i="8"/>
  <c r="Y57" i="11"/>
  <c r="W56" i="8"/>
  <c r="X57" i="11"/>
  <c r="V56" i="8"/>
  <c r="W57" i="11"/>
  <c r="U56" i="8"/>
  <c r="V57" i="11"/>
  <c r="T56" i="8"/>
  <c r="U57" i="11"/>
  <c r="S56" i="8"/>
  <c r="T57" i="11"/>
  <c r="R56" i="8"/>
  <c r="S57" i="11"/>
  <c r="Q56" i="8"/>
  <c r="R57" i="11"/>
  <c r="P56" i="8"/>
  <c r="Q57" i="11"/>
  <c r="O56" i="8"/>
  <c r="P57" i="11"/>
  <c r="N56" i="8"/>
  <c r="O57" i="11"/>
  <c r="M56" i="8"/>
  <c r="N57" i="11"/>
  <c r="L56" i="8"/>
  <c r="M57" i="11"/>
  <c r="K56" i="8"/>
  <c r="L57" i="11"/>
  <c r="J56" i="8"/>
  <c r="K57" i="11"/>
  <c r="AA55" i="8"/>
  <c r="AB56" i="11"/>
  <c r="B55" i="8"/>
  <c r="C56" i="11"/>
  <c r="AD56" i="11"/>
  <c r="Z55" i="8"/>
  <c r="AA56" i="11"/>
  <c r="Y55" i="8"/>
  <c r="Z56" i="11"/>
  <c r="X55" i="8"/>
  <c r="Y56" i="11"/>
  <c r="W55" i="8"/>
  <c r="X56" i="11"/>
  <c r="V55" i="8"/>
  <c r="W56" i="11"/>
  <c r="U55" i="8"/>
  <c r="V56" i="11"/>
  <c r="T55" i="8"/>
  <c r="U56" i="11"/>
  <c r="S55" i="8"/>
  <c r="T56" i="11"/>
  <c r="R55" i="8"/>
  <c r="S56" i="11"/>
  <c r="Q55" i="8"/>
  <c r="R56" i="11"/>
  <c r="P55" i="8"/>
  <c r="Q56" i="11"/>
  <c r="O55" i="8"/>
  <c r="P56" i="11"/>
  <c r="N55" i="8"/>
  <c r="O56" i="11"/>
  <c r="M55" i="8"/>
  <c r="N56" i="11"/>
  <c r="L55" i="8"/>
  <c r="M56" i="11"/>
  <c r="K55" i="8"/>
  <c r="L56" i="11"/>
  <c r="J55" i="8"/>
  <c r="K56" i="11"/>
  <c r="I55" i="8"/>
  <c r="J56" i="11"/>
  <c r="H55" i="8"/>
  <c r="I56" i="11"/>
  <c r="G55" i="8"/>
  <c r="H56" i="11"/>
  <c r="F55" i="8"/>
  <c r="G56" i="11"/>
  <c r="E55" i="8"/>
  <c r="F56" i="11"/>
  <c r="D55" i="8"/>
  <c r="E56" i="11"/>
  <c r="C55" i="8"/>
  <c r="D56" i="11"/>
  <c r="AA54" i="8"/>
  <c r="AB55" i="11"/>
  <c r="L54" i="8"/>
  <c r="M55" i="11"/>
  <c r="AD55" i="11"/>
  <c r="Z54" i="8"/>
  <c r="AA55" i="11"/>
  <c r="Y54" i="8"/>
  <c r="Z55" i="11"/>
  <c r="X54" i="8"/>
  <c r="Y55" i="11"/>
  <c r="W54" i="8"/>
  <c r="X55" i="11"/>
  <c r="V54" i="8"/>
  <c r="W55" i="11"/>
  <c r="U54" i="8"/>
  <c r="V55" i="11"/>
  <c r="T54" i="8"/>
  <c r="U55" i="11"/>
  <c r="S54" i="8"/>
  <c r="T55" i="11"/>
  <c r="R54" i="8"/>
  <c r="S55" i="11"/>
  <c r="Q54" i="8"/>
  <c r="R55" i="11"/>
  <c r="P54" i="8"/>
  <c r="Q55" i="11"/>
  <c r="O54" i="8"/>
  <c r="P55" i="11"/>
  <c r="N54" i="8"/>
  <c r="O55" i="11"/>
  <c r="M54" i="8"/>
  <c r="N55" i="11"/>
  <c r="AA53" i="8"/>
  <c r="AB54" i="11"/>
  <c r="B53" i="8"/>
  <c r="C54" i="11"/>
  <c r="AD54" i="11"/>
  <c r="Z53" i="8"/>
  <c r="AA54" i="11"/>
  <c r="Y53" i="8"/>
  <c r="Z54" i="11"/>
  <c r="X53" i="8"/>
  <c r="Y54" i="11"/>
  <c r="W53" i="8"/>
  <c r="X54" i="11"/>
  <c r="V53" i="8"/>
  <c r="W54" i="11"/>
  <c r="U53" i="8"/>
  <c r="V54" i="11"/>
  <c r="T53" i="8"/>
  <c r="U54" i="11"/>
  <c r="S53" i="8"/>
  <c r="T54" i="11"/>
  <c r="R53" i="8"/>
  <c r="S54" i="11"/>
  <c r="Q53" i="8"/>
  <c r="R54" i="11"/>
  <c r="P53" i="8"/>
  <c r="Q54" i="11"/>
  <c r="O53" i="8"/>
  <c r="P54" i="11"/>
  <c r="N53" i="8"/>
  <c r="O54" i="11"/>
  <c r="M53" i="8"/>
  <c r="N54" i="11"/>
  <c r="L53" i="8"/>
  <c r="M54" i="11"/>
  <c r="K53" i="8"/>
  <c r="L54" i="11"/>
  <c r="J53" i="8"/>
  <c r="K54" i="11"/>
  <c r="I53" i="8"/>
  <c r="J54" i="11"/>
  <c r="H53" i="8"/>
  <c r="I54" i="11"/>
  <c r="G53" i="8"/>
  <c r="H54" i="11"/>
  <c r="F53" i="8"/>
  <c r="G54" i="11"/>
  <c r="E53" i="8"/>
  <c r="F54" i="11"/>
  <c r="D53" i="8"/>
  <c r="E54" i="11"/>
  <c r="C53" i="8"/>
  <c r="D54" i="11"/>
  <c r="AA52" i="8"/>
  <c r="AB53" i="11"/>
  <c r="B52" i="8"/>
  <c r="C53" i="11"/>
  <c r="AD53" i="11"/>
  <c r="Z52" i="8"/>
  <c r="AA53" i="11"/>
  <c r="Y52" i="8"/>
  <c r="Z53" i="11"/>
  <c r="X52" i="8"/>
  <c r="Y53" i="11"/>
  <c r="W52" i="8"/>
  <c r="X53" i="11"/>
  <c r="V52" i="8"/>
  <c r="W53" i="11"/>
  <c r="U52" i="8"/>
  <c r="V53" i="11"/>
  <c r="T52" i="8"/>
  <c r="U53" i="11"/>
  <c r="S52" i="8"/>
  <c r="T53" i="11"/>
  <c r="R52" i="8"/>
  <c r="S53" i="11"/>
  <c r="Q52" i="8"/>
  <c r="R53" i="11"/>
  <c r="P52" i="8"/>
  <c r="Q53" i="11"/>
  <c r="O52" i="8"/>
  <c r="P53" i="11"/>
  <c r="N52" i="8"/>
  <c r="O53" i="11"/>
  <c r="M52" i="8"/>
  <c r="N53" i="11"/>
  <c r="L52" i="8"/>
  <c r="M53" i="11"/>
  <c r="K52" i="8"/>
  <c r="L53" i="11"/>
  <c r="J52" i="8"/>
  <c r="K53" i="11"/>
  <c r="I52" i="8"/>
  <c r="J53" i="11"/>
  <c r="H52" i="8"/>
  <c r="I53" i="11"/>
  <c r="G52" i="8"/>
  <c r="H53" i="11"/>
  <c r="F52" i="8"/>
  <c r="G53" i="11"/>
  <c r="E52" i="8"/>
  <c r="F53" i="11"/>
  <c r="D52" i="8"/>
  <c r="E53" i="11"/>
  <c r="C52" i="8"/>
  <c r="D53" i="11"/>
  <c r="AA51" i="8"/>
  <c r="AB52" i="11"/>
  <c r="D51" i="8"/>
  <c r="E52" i="11"/>
  <c r="AD52" i="11"/>
  <c r="Z51" i="8"/>
  <c r="AA52" i="11"/>
  <c r="Y51" i="8"/>
  <c r="Z52" i="11"/>
  <c r="X51" i="8"/>
  <c r="Y52" i="11"/>
  <c r="W51" i="8"/>
  <c r="X52" i="11"/>
  <c r="V51" i="8"/>
  <c r="W52" i="11"/>
  <c r="U51" i="8"/>
  <c r="V52" i="11"/>
  <c r="T51" i="8"/>
  <c r="U52" i="11"/>
  <c r="S51" i="8"/>
  <c r="T52" i="11"/>
  <c r="R51" i="8"/>
  <c r="S52" i="11"/>
  <c r="Q51" i="8"/>
  <c r="R52" i="11"/>
  <c r="P51" i="8"/>
  <c r="Q52" i="11"/>
  <c r="O51" i="8"/>
  <c r="P52" i="11"/>
  <c r="N51" i="8"/>
  <c r="O52" i="11"/>
  <c r="M51" i="8"/>
  <c r="N52" i="11"/>
  <c r="L51" i="8"/>
  <c r="M52" i="11"/>
  <c r="K51" i="8"/>
  <c r="L52" i="11"/>
  <c r="J51" i="8"/>
  <c r="K52" i="11"/>
  <c r="I51" i="8"/>
  <c r="J52" i="11"/>
  <c r="H51" i="8"/>
  <c r="I52" i="11"/>
  <c r="G51" i="8"/>
  <c r="H52" i="11"/>
  <c r="F51" i="8"/>
  <c r="G52" i="11"/>
  <c r="E51" i="8"/>
  <c r="F52" i="11"/>
  <c r="AA50" i="8"/>
  <c r="AB51" i="11"/>
  <c r="B50" i="8"/>
  <c r="C51" i="11"/>
  <c r="AD51" i="11"/>
  <c r="Z50" i="8"/>
  <c r="AA51" i="11"/>
  <c r="Y50" i="8"/>
  <c r="Z51" i="11"/>
  <c r="X50" i="8"/>
  <c r="Y51" i="11"/>
  <c r="W50" i="8"/>
  <c r="X51" i="11"/>
  <c r="V50" i="8"/>
  <c r="W51" i="11"/>
  <c r="U50" i="8"/>
  <c r="V51" i="11"/>
  <c r="T50" i="8"/>
  <c r="U51" i="11"/>
  <c r="S50" i="8"/>
  <c r="T51" i="11"/>
  <c r="R50" i="8"/>
  <c r="S51" i="11"/>
  <c r="Q50" i="8"/>
  <c r="R51" i="11"/>
  <c r="P50" i="8"/>
  <c r="Q51" i="11"/>
  <c r="O50" i="8"/>
  <c r="P51" i="11"/>
  <c r="N50" i="8"/>
  <c r="O51" i="11"/>
  <c r="M50" i="8"/>
  <c r="N51" i="11"/>
  <c r="L50" i="8"/>
  <c r="M51" i="11"/>
  <c r="K50" i="8"/>
  <c r="L51" i="11"/>
  <c r="J50" i="8"/>
  <c r="K51" i="11"/>
  <c r="I50" i="8"/>
  <c r="J51" i="11"/>
  <c r="H50" i="8"/>
  <c r="I51" i="11"/>
  <c r="G50" i="8"/>
  <c r="H51" i="11"/>
  <c r="F50" i="8"/>
  <c r="G51" i="11"/>
  <c r="E50" i="8"/>
  <c r="F51" i="11"/>
  <c r="D50" i="8"/>
  <c r="E51" i="11"/>
  <c r="C50" i="8"/>
  <c r="D51" i="11"/>
  <c r="AA49" i="8"/>
  <c r="AB50" i="11"/>
  <c r="B49" i="8"/>
  <c r="C50" i="11"/>
  <c r="AD50" i="11"/>
  <c r="Z49" i="8"/>
  <c r="AA50" i="11"/>
  <c r="Y49" i="8"/>
  <c r="Z50" i="11"/>
  <c r="X49" i="8"/>
  <c r="Y50" i="11"/>
  <c r="W49" i="8"/>
  <c r="X50" i="11"/>
  <c r="V49" i="8"/>
  <c r="W50" i="11"/>
  <c r="U49" i="8"/>
  <c r="V50" i="11"/>
  <c r="T49" i="8"/>
  <c r="U50" i="11"/>
  <c r="S49" i="8"/>
  <c r="T50" i="11"/>
  <c r="R49" i="8"/>
  <c r="S50" i="11"/>
  <c r="Q49" i="8"/>
  <c r="R50" i="11"/>
  <c r="P49" i="8"/>
  <c r="Q50" i="11"/>
  <c r="O49" i="8"/>
  <c r="P50" i="11"/>
  <c r="N49" i="8"/>
  <c r="O50" i="11"/>
  <c r="M49" i="8"/>
  <c r="N50" i="11"/>
  <c r="L49" i="8"/>
  <c r="M50" i="11"/>
  <c r="K49" i="8"/>
  <c r="L50" i="11"/>
  <c r="J49" i="8"/>
  <c r="K50" i="11"/>
  <c r="I49" i="8"/>
  <c r="J50" i="11"/>
  <c r="H49" i="8"/>
  <c r="I50" i="11"/>
  <c r="G49" i="8"/>
  <c r="H50" i="11"/>
  <c r="F49" i="8"/>
  <c r="G50" i="11"/>
  <c r="E49" i="8"/>
  <c r="F50" i="11"/>
  <c r="D49" i="8"/>
  <c r="E50" i="11"/>
  <c r="C49" i="8"/>
  <c r="D50" i="11"/>
  <c r="AA48" i="8"/>
  <c r="AB49" i="11"/>
  <c r="B48" i="8"/>
  <c r="C49" i="11"/>
  <c r="AD49" i="11"/>
  <c r="Z48" i="8"/>
  <c r="AA49" i="11"/>
  <c r="Y48" i="8"/>
  <c r="Z49" i="11"/>
  <c r="X48" i="8"/>
  <c r="Y49" i="11"/>
  <c r="W48" i="8"/>
  <c r="X49" i="11"/>
  <c r="V48" i="8"/>
  <c r="W49" i="11"/>
  <c r="U48" i="8"/>
  <c r="V49" i="11"/>
  <c r="T48" i="8"/>
  <c r="U49" i="11"/>
  <c r="S48" i="8"/>
  <c r="T49" i="11"/>
  <c r="R48" i="8"/>
  <c r="S49" i="11"/>
  <c r="Q48" i="8"/>
  <c r="R49" i="11"/>
  <c r="P48" i="8"/>
  <c r="Q49" i="11"/>
  <c r="O48" i="8"/>
  <c r="P49" i="11"/>
  <c r="N48" i="8"/>
  <c r="O49" i="11"/>
  <c r="M48" i="8"/>
  <c r="N49" i="11"/>
  <c r="L48" i="8"/>
  <c r="M49" i="11"/>
  <c r="K48" i="8"/>
  <c r="L49" i="11"/>
  <c r="J48" i="8"/>
  <c r="K49" i="11"/>
  <c r="I48" i="8"/>
  <c r="J49" i="11"/>
  <c r="H48" i="8"/>
  <c r="I49" i="11"/>
  <c r="G48" i="8"/>
  <c r="H49" i="11"/>
  <c r="F48" i="8"/>
  <c r="G49" i="11"/>
  <c r="E48" i="8"/>
  <c r="F49" i="11"/>
  <c r="D48" i="8"/>
  <c r="E49" i="11"/>
  <c r="C48" i="8"/>
  <c r="D49" i="11"/>
  <c r="AA47" i="8"/>
  <c r="AB48" i="11"/>
  <c r="B47" i="8"/>
  <c r="C48" i="11"/>
  <c r="AD48" i="11"/>
  <c r="Z47" i="8"/>
  <c r="AA48" i="11"/>
  <c r="Y47" i="8"/>
  <c r="Z48" i="11"/>
  <c r="X47" i="8"/>
  <c r="Y48" i="11"/>
  <c r="W47" i="8"/>
  <c r="X48" i="11"/>
  <c r="V47" i="8"/>
  <c r="W48" i="11"/>
  <c r="U47" i="8"/>
  <c r="V48" i="11"/>
  <c r="T47" i="8"/>
  <c r="U48" i="11"/>
  <c r="S47" i="8"/>
  <c r="T48" i="11"/>
  <c r="R47" i="8"/>
  <c r="S48" i="11"/>
  <c r="Q47" i="8"/>
  <c r="R48" i="11"/>
  <c r="P47" i="8"/>
  <c r="Q48" i="11"/>
  <c r="O47" i="8"/>
  <c r="P48" i="11"/>
  <c r="N47" i="8"/>
  <c r="O48" i="11"/>
  <c r="M47" i="8"/>
  <c r="N48" i="11"/>
  <c r="L47" i="8"/>
  <c r="M48" i="11"/>
  <c r="K47" i="8"/>
  <c r="L48" i="11"/>
  <c r="J47" i="8"/>
  <c r="K48" i="11"/>
  <c r="I47" i="8"/>
  <c r="J48" i="11"/>
  <c r="H47" i="8"/>
  <c r="I48" i="11"/>
  <c r="G47" i="8"/>
  <c r="H48" i="11"/>
  <c r="F47" i="8"/>
  <c r="G48" i="11"/>
  <c r="E47" i="8"/>
  <c r="F48" i="11"/>
  <c r="D47" i="8"/>
  <c r="E48" i="11"/>
  <c r="C47" i="8"/>
  <c r="D48" i="11"/>
  <c r="AA46" i="8"/>
  <c r="AB47" i="11"/>
  <c r="B46" i="8"/>
  <c r="C47" i="11"/>
  <c r="AD47" i="11"/>
  <c r="Z46" i="8"/>
  <c r="AA47" i="11"/>
  <c r="Y46" i="8"/>
  <c r="Z47" i="11"/>
  <c r="X46" i="8"/>
  <c r="Y47" i="11"/>
  <c r="W46" i="8"/>
  <c r="X47" i="11"/>
  <c r="V46" i="8"/>
  <c r="W47" i="11"/>
  <c r="U46" i="8"/>
  <c r="V47" i="11"/>
  <c r="T46" i="8"/>
  <c r="U47" i="11"/>
  <c r="S46" i="8"/>
  <c r="T47" i="11"/>
  <c r="R46" i="8"/>
  <c r="S47" i="11"/>
  <c r="Q46" i="8"/>
  <c r="R47" i="11"/>
  <c r="P46" i="8"/>
  <c r="Q47" i="11"/>
  <c r="O46" i="8"/>
  <c r="P47" i="11"/>
  <c r="N46" i="8"/>
  <c r="O47" i="11"/>
  <c r="M46" i="8"/>
  <c r="N47" i="11"/>
  <c r="L46" i="8"/>
  <c r="M47" i="11"/>
  <c r="K46" i="8"/>
  <c r="L47" i="11"/>
  <c r="J46" i="8"/>
  <c r="K47" i="11"/>
  <c r="I46" i="8"/>
  <c r="J47" i="11"/>
  <c r="H46" i="8"/>
  <c r="I47" i="11"/>
  <c r="G46" i="8"/>
  <c r="H47" i="11"/>
  <c r="F46" i="8"/>
  <c r="G47" i="11"/>
  <c r="E46" i="8"/>
  <c r="F47" i="11"/>
  <c r="D46" i="8"/>
  <c r="E47" i="11"/>
  <c r="C46" i="8"/>
  <c r="D47" i="11"/>
  <c r="AA45" i="8"/>
  <c r="AB46" i="11"/>
  <c r="B45" i="8"/>
  <c r="C46" i="11"/>
  <c r="AD46" i="11"/>
  <c r="Z45" i="8"/>
  <c r="AA46" i="11"/>
  <c r="Y45" i="8"/>
  <c r="Z46" i="11"/>
  <c r="X45" i="8"/>
  <c r="Y46" i="11"/>
  <c r="W45" i="8"/>
  <c r="X46" i="11"/>
  <c r="V45" i="8"/>
  <c r="W46" i="11"/>
  <c r="U45" i="8"/>
  <c r="V46" i="11"/>
  <c r="T45" i="8"/>
  <c r="U46" i="11"/>
  <c r="S45" i="8"/>
  <c r="T46" i="11"/>
  <c r="R45" i="8"/>
  <c r="S46" i="11"/>
  <c r="Q45" i="8"/>
  <c r="R46" i="11"/>
  <c r="P45" i="8"/>
  <c r="Q46" i="11"/>
  <c r="O45" i="8"/>
  <c r="P46" i="11"/>
  <c r="N45" i="8"/>
  <c r="O46" i="11"/>
  <c r="M45" i="8"/>
  <c r="N46" i="11"/>
  <c r="L45" i="8"/>
  <c r="M46" i="11"/>
  <c r="K45" i="8"/>
  <c r="L46" i="11"/>
  <c r="J45" i="8"/>
  <c r="K46" i="11"/>
  <c r="I45" i="8"/>
  <c r="J46" i="11"/>
  <c r="H45" i="8"/>
  <c r="I46" i="11"/>
  <c r="G45" i="8"/>
  <c r="H46" i="11"/>
  <c r="F45" i="8"/>
  <c r="G46" i="11"/>
  <c r="E45" i="8"/>
  <c r="F46" i="11"/>
  <c r="D45" i="8"/>
  <c r="E46" i="11"/>
  <c r="C45" i="8"/>
  <c r="D46" i="11"/>
  <c r="AA44" i="8"/>
  <c r="AB45" i="11"/>
  <c r="B44" i="8"/>
  <c r="C45" i="11"/>
  <c r="AD45" i="11"/>
  <c r="Z44" i="8"/>
  <c r="AA45" i="11"/>
  <c r="Y44" i="8"/>
  <c r="Z45" i="11"/>
  <c r="X44" i="8"/>
  <c r="Y45" i="11"/>
  <c r="W44" i="8"/>
  <c r="X45" i="11"/>
  <c r="V44" i="8"/>
  <c r="W45" i="11"/>
  <c r="U44" i="8"/>
  <c r="V45" i="11"/>
  <c r="T44" i="8"/>
  <c r="U45" i="11"/>
  <c r="S44" i="8"/>
  <c r="T45" i="11"/>
  <c r="R44" i="8"/>
  <c r="S45" i="11"/>
  <c r="Q44" i="8"/>
  <c r="R45" i="11"/>
  <c r="P44" i="8"/>
  <c r="Q45" i="11"/>
  <c r="O44" i="8"/>
  <c r="P45" i="11"/>
  <c r="N44" i="8"/>
  <c r="O45" i="11"/>
  <c r="M44" i="8"/>
  <c r="N45" i="11"/>
  <c r="L44" i="8"/>
  <c r="M45" i="11"/>
  <c r="K44" i="8"/>
  <c r="L45" i="11"/>
  <c r="J44" i="8"/>
  <c r="K45" i="11"/>
  <c r="I44" i="8"/>
  <c r="J45" i="11"/>
  <c r="H44" i="8"/>
  <c r="I45" i="11"/>
  <c r="G44" i="8"/>
  <c r="H45" i="11"/>
  <c r="F44" i="8"/>
  <c r="G45" i="11"/>
  <c r="E44" i="8"/>
  <c r="F45" i="11"/>
  <c r="D44" i="8"/>
  <c r="E45" i="11"/>
  <c r="C44" i="8"/>
  <c r="D45" i="11"/>
  <c r="AA43" i="8"/>
  <c r="AB44" i="11"/>
  <c r="B43" i="8"/>
  <c r="C44" i="11"/>
  <c r="AD44" i="11"/>
  <c r="Z43" i="8"/>
  <c r="AA44" i="11"/>
  <c r="Y43" i="8"/>
  <c r="Z44" i="11"/>
  <c r="X43" i="8"/>
  <c r="Y44" i="11"/>
  <c r="W43" i="8"/>
  <c r="X44" i="11"/>
  <c r="V43" i="8"/>
  <c r="W44" i="11"/>
  <c r="U43" i="8"/>
  <c r="V44" i="11"/>
  <c r="T43" i="8"/>
  <c r="U44" i="11"/>
  <c r="S43" i="8"/>
  <c r="T44" i="11"/>
  <c r="R43" i="8"/>
  <c r="S44" i="11"/>
  <c r="Q43" i="8"/>
  <c r="R44" i="11"/>
  <c r="P43" i="8"/>
  <c r="Q44" i="11"/>
  <c r="O43" i="8"/>
  <c r="P44" i="11"/>
  <c r="N43" i="8"/>
  <c r="O44" i="11"/>
  <c r="M43" i="8"/>
  <c r="N44" i="11"/>
  <c r="L43" i="8"/>
  <c r="M44" i="11"/>
  <c r="K43" i="8"/>
  <c r="L44" i="11"/>
  <c r="J43" i="8"/>
  <c r="K44" i="11"/>
  <c r="I43" i="8"/>
  <c r="J44" i="11"/>
  <c r="H43" i="8"/>
  <c r="I44" i="11"/>
  <c r="G43" i="8"/>
  <c r="H44" i="11"/>
  <c r="F43" i="8"/>
  <c r="G44" i="11"/>
  <c r="E43" i="8"/>
  <c r="F44" i="11"/>
  <c r="D43" i="8"/>
  <c r="E44" i="11"/>
  <c r="C43" i="8"/>
  <c r="D44" i="11"/>
  <c r="AA41" i="8"/>
  <c r="AB42" i="11"/>
  <c r="B41" i="8"/>
  <c r="C42" i="11"/>
  <c r="AD42" i="11"/>
  <c r="Z41" i="8"/>
  <c r="AA42" i="11"/>
  <c r="Y41" i="8"/>
  <c r="Z42" i="11"/>
  <c r="X41" i="8"/>
  <c r="Y42" i="11"/>
  <c r="W41" i="8"/>
  <c r="X42" i="11"/>
  <c r="V41" i="8"/>
  <c r="W42" i="11"/>
  <c r="U41" i="8"/>
  <c r="V42" i="11"/>
  <c r="T41" i="8"/>
  <c r="U42" i="11"/>
  <c r="S41" i="8"/>
  <c r="T42" i="11"/>
  <c r="R41" i="8"/>
  <c r="S42" i="11"/>
  <c r="Q41" i="8"/>
  <c r="R42" i="11"/>
  <c r="P41" i="8"/>
  <c r="Q42" i="11"/>
  <c r="O41" i="8"/>
  <c r="P42" i="11"/>
  <c r="N41" i="8"/>
  <c r="O42" i="11"/>
  <c r="M41" i="8"/>
  <c r="N42" i="11"/>
  <c r="L41" i="8"/>
  <c r="M42" i="11"/>
  <c r="K41" i="8"/>
  <c r="L42" i="11"/>
  <c r="J41" i="8"/>
  <c r="K42" i="11"/>
  <c r="I41" i="8"/>
  <c r="J42" i="11"/>
  <c r="H41" i="8"/>
  <c r="I42" i="11"/>
  <c r="G41" i="8"/>
  <c r="H42" i="11"/>
  <c r="F41" i="8"/>
  <c r="G42" i="11"/>
  <c r="E41" i="8"/>
  <c r="F42" i="11"/>
  <c r="D41" i="8"/>
  <c r="E42" i="11"/>
  <c r="C41" i="8"/>
  <c r="D42" i="11"/>
  <c r="AA40" i="8"/>
  <c r="AB41" i="11"/>
  <c r="N40" i="8"/>
  <c r="O41" i="11"/>
  <c r="AD41" i="11"/>
  <c r="Z40" i="8"/>
  <c r="AA41" i="11"/>
  <c r="Y40" i="8"/>
  <c r="Z41" i="11"/>
  <c r="X40" i="8"/>
  <c r="Y41" i="11"/>
  <c r="W40" i="8"/>
  <c r="X41" i="11"/>
  <c r="V40" i="8"/>
  <c r="W41" i="11"/>
  <c r="U40" i="8"/>
  <c r="V41" i="11"/>
  <c r="T40" i="8"/>
  <c r="U41" i="11"/>
  <c r="S40" i="8"/>
  <c r="T41" i="11"/>
  <c r="R40" i="8"/>
  <c r="S41" i="11"/>
  <c r="Q40" i="8"/>
  <c r="R41" i="11"/>
  <c r="P40" i="8"/>
  <c r="Q41" i="11"/>
  <c r="O40" i="8"/>
  <c r="P41" i="11"/>
  <c r="AA39" i="8"/>
  <c r="AB40" i="11"/>
  <c r="B39" i="8"/>
  <c r="C40" i="11"/>
  <c r="AD40" i="11"/>
  <c r="Z39" i="8"/>
  <c r="AA40" i="11"/>
  <c r="Y39" i="8"/>
  <c r="Z40" i="11"/>
  <c r="X39" i="8"/>
  <c r="Y40" i="11"/>
  <c r="W39" i="8"/>
  <c r="X40" i="11"/>
  <c r="V39" i="8"/>
  <c r="W40" i="11"/>
  <c r="U39" i="8"/>
  <c r="V40" i="11"/>
  <c r="T39" i="8"/>
  <c r="U40" i="11"/>
  <c r="S39" i="8"/>
  <c r="T40" i="11"/>
  <c r="R39" i="8"/>
  <c r="S40" i="11"/>
  <c r="Q39" i="8"/>
  <c r="R40" i="11"/>
  <c r="P39" i="8"/>
  <c r="Q40" i="11"/>
  <c r="O39" i="8"/>
  <c r="P40" i="11"/>
  <c r="N39" i="8"/>
  <c r="O40" i="11"/>
  <c r="M39" i="8"/>
  <c r="N40" i="11"/>
  <c r="L39" i="8"/>
  <c r="M40" i="11"/>
  <c r="K39" i="8"/>
  <c r="L40" i="11"/>
  <c r="J39" i="8"/>
  <c r="K40" i="11"/>
  <c r="I39" i="8"/>
  <c r="J40" i="11"/>
  <c r="H39" i="8"/>
  <c r="I40" i="11"/>
  <c r="G39" i="8"/>
  <c r="H40" i="11"/>
  <c r="F39" i="8"/>
  <c r="G40" i="11"/>
  <c r="E39" i="8"/>
  <c r="F40" i="11"/>
  <c r="D39" i="8"/>
  <c r="E40" i="11"/>
  <c r="C39" i="8"/>
  <c r="D40" i="11"/>
  <c r="AA38" i="8"/>
  <c r="AB39" i="11"/>
  <c r="B38" i="8"/>
  <c r="C39" i="11"/>
  <c r="AD39" i="11"/>
  <c r="Z38" i="8"/>
  <c r="AA39" i="11"/>
  <c r="Y38" i="8"/>
  <c r="Z39" i="11"/>
  <c r="X38" i="8"/>
  <c r="Y39" i="11"/>
  <c r="W38" i="8"/>
  <c r="X39" i="11"/>
  <c r="V38" i="8"/>
  <c r="W39" i="11"/>
  <c r="U38" i="8"/>
  <c r="V39" i="11"/>
  <c r="T38" i="8"/>
  <c r="U39" i="11"/>
  <c r="S38" i="8"/>
  <c r="T39" i="11"/>
  <c r="R38" i="8"/>
  <c r="S39" i="11"/>
  <c r="Q38" i="8"/>
  <c r="R39" i="11"/>
  <c r="P38" i="8"/>
  <c r="Q39" i="11"/>
  <c r="O38" i="8"/>
  <c r="P39" i="11"/>
  <c r="N38" i="8"/>
  <c r="O39" i="11"/>
  <c r="M38" i="8"/>
  <c r="N39" i="11"/>
  <c r="L38" i="8"/>
  <c r="M39" i="11"/>
  <c r="K38" i="8"/>
  <c r="L39" i="11"/>
  <c r="J38" i="8"/>
  <c r="K39" i="11"/>
  <c r="I38" i="8"/>
  <c r="J39" i="11"/>
  <c r="H38" i="8"/>
  <c r="I39" i="11"/>
  <c r="G38" i="8"/>
  <c r="H39" i="11"/>
  <c r="F38" i="8"/>
  <c r="G39" i="11"/>
  <c r="E38" i="8"/>
  <c r="F39" i="11"/>
  <c r="D38" i="8"/>
  <c r="E39" i="11"/>
  <c r="C38" i="8"/>
  <c r="D39" i="11"/>
  <c r="AA37" i="8"/>
  <c r="AB38" i="11"/>
  <c r="B37" i="8"/>
  <c r="C38" i="11"/>
  <c r="AD38" i="11"/>
  <c r="Z37" i="8"/>
  <c r="AA38" i="11"/>
  <c r="Y37" i="8"/>
  <c r="Z38" i="11"/>
  <c r="X37" i="8"/>
  <c r="Y38" i="11"/>
  <c r="W37" i="8"/>
  <c r="X38" i="11"/>
  <c r="V37" i="8"/>
  <c r="W38" i="11"/>
  <c r="U37" i="8"/>
  <c r="V38" i="11"/>
  <c r="T37" i="8"/>
  <c r="U38" i="11"/>
  <c r="S37" i="8"/>
  <c r="T38" i="11"/>
  <c r="R37" i="8"/>
  <c r="S38" i="11"/>
  <c r="Q37" i="8"/>
  <c r="R38" i="11"/>
  <c r="P37" i="8"/>
  <c r="Q38" i="11"/>
  <c r="O37" i="8"/>
  <c r="P38" i="11"/>
  <c r="N37" i="8"/>
  <c r="O38" i="11"/>
  <c r="M37" i="8"/>
  <c r="N38" i="11"/>
  <c r="L37" i="8"/>
  <c r="M38" i="11"/>
  <c r="K37" i="8"/>
  <c r="L38" i="11"/>
  <c r="J37" i="8"/>
  <c r="K38" i="11"/>
  <c r="I37" i="8"/>
  <c r="J38" i="11"/>
  <c r="H37" i="8"/>
  <c r="I38" i="11"/>
  <c r="G37" i="8"/>
  <c r="H38" i="11"/>
  <c r="F37" i="8"/>
  <c r="G38" i="11"/>
  <c r="E37" i="8"/>
  <c r="F38" i="11"/>
  <c r="D37" i="8"/>
  <c r="E38" i="11"/>
  <c r="C37" i="8"/>
  <c r="D38" i="11"/>
  <c r="AA36" i="8"/>
  <c r="AB37" i="11"/>
  <c r="B36" i="8"/>
  <c r="C37" i="11"/>
  <c r="AD37" i="11"/>
  <c r="Z36" i="8"/>
  <c r="AA37" i="11"/>
  <c r="Y36" i="8"/>
  <c r="Z37" i="11"/>
  <c r="X36" i="8"/>
  <c r="Y37" i="11"/>
  <c r="W36" i="8"/>
  <c r="X37" i="11"/>
  <c r="V36" i="8"/>
  <c r="W37" i="11"/>
  <c r="U36" i="8"/>
  <c r="V37" i="11"/>
  <c r="T36" i="8"/>
  <c r="U37" i="11"/>
  <c r="S36" i="8"/>
  <c r="T37" i="11"/>
  <c r="R36" i="8"/>
  <c r="S37" i="11"/>
  <c r="Q36" i="8"/>
  <c r="R37" i="11"/>
  <c r="P36" i="8"/>
  <c r="Q37" i="11"/>
  <c r="O36" i="8"/>
  <c r="P37" i="11"/>
  <c r="N36" i="8"/>
  <c r="O37" i="11"/>
  <c r="M36" i="8"/>
  <c r="N37" i="11"/>
  <c r="L36" i="8"/>
  <c r="M37" i="11"/>
  <c r="K36" i="8"/>
  <c r="L37" i="11"/>
  <c r="J36" i="8"/>
  <c r="K37" i="11"/>
  <c r="I36" i="8"/>
  <c r="J37" i="11"/>
  <c r="H36" i="8"/>
  <c r="I37" i="11"/>
  <c r="G36" i="8"/>
  <c r="H37" i="11"/>
  <c r="F36" i="8"/>
  <c r="G37" i="11"/>
  <c r="E36" i="8"/>
  <c r="F37" i="11"/>
  <c r="D36" i="8"/>
  <c r="E37" i="11"/>
  <c r="C36" i="8"/>
  <c r="D37" i="11"/>
  <c r="AA35" i="8"/>
  <c r="AB36" i="11"/>
  <c r="B35" i="8"/>
  <c r="C36" i="11"/>
  <c r="AD36" i="11"/>
  <c r="Z35" i="8"/>
  <c r="AA36" i="11"/>
  <c r="Y35" i="8"/>
  <c r="Z36" i="11"/>
  <c r="X35" i="8"/>
  <c r="Y36" i="11"/>
  <c r="W35" i="8"/>
  <c r="X36" i="11"/>
  <c r="V35" i="8"/>
  <c r="W36" i="11"/>
  <c r="U35" i="8"/>
  <c r="V36" i="11"/>
  <c r="T35" i="8"/>
  <c r="U36" i="11"/>
  <c r="S35" i="8"/>
  <c r="T36" i="11"/>
  <c r="R35" i="8"/>
  <c r="S36" i="11"/>
  <c r="Q35" i="8"/>
  <c r="R36" i="11"/>
  <c r="P35" i="8"/>
  <c r="Q36" i="11"/>
  <c r="O35" i="8"/>
  <c r="P36" i="11"/>
  <c r="N35" i="8"/>
  <c r="O36" i="11"/>
  <c r="M35" i="8"/>
  <c r="N36" i="11"/>
  <c r="L35" i="8"/>
  <c r="M36" i="11"/>
  <c r="K35" i="8"/>
  <c r="L36" i="11"/>
  <c r="J35" i="8"/>
  <c r="K36" i="11"/>
  <c r="I35" i="8"/>
  <c r="J36" i="11"/>
  <c r="H35" i="8"/>
  <c r="I36" i="11"/>
  <c r="G35" i="8"/>
  <c r="H36" i="11"/>
  <c r="F35" i="8"/>
  <c r="G36" i="11"/>
  <c r="E35" i="8"/>
  <c r="F36" i="11"/>
  <c r="D35" i="8"/>
  <c r="E36" i="11"/>
  <c r="C35" i="8"/>
  <c r="D36" i="11"/>
  <c r="AA34" i="8"/>
  <c r="AB35" i="11"/>
  <c r="B34" i="8"/>
  <c r="C35" i="11"/>
  <c r="AD35" i="11"/>
  <c r="Z34" i="8"/>
  <c r="AA35" i="11"/>
  <c r="Y34" i="8"/>
  <c r="Z35" i="11"/>
  <c r="X34" i="8"/>
  <c r="Y35" i="11"/>
  <c r="W34" i="8"/>
  <c r="X35" i="11"/>
  <c r="V34" i="8"/>
  <c r="W35" i="11"/>
  <c r="U34" i="8"/>
  <c r="V35" i="11"/>
  <c r="T34" i="8"/>
  <c r="U35" i="11"/>
  <c r="S34" i="8"/>
  <c r="T35" i="11"/>
  <c r="R34" i="8"/>
  <c r="S35" i="11"/>
  <c r="Q34" i="8"/>
  <c r="R35" i="11"/>
  <c r="P34" i="8"/>
  <c r="Q35" i="11"/>
  <c r="O34" i="8"/>
  <c r="P35" i="11"/>
  <c r="N34" i="8"/>
  <c r="O35" i="11"/>
  <c r="M34" i="8"/>
  <c r="N35" i="11"/>
  <c r="L34" i="8"/>
  <c r="M35" i="11"/>
  <c r="K34" i="8"/>
  <c r="L35" i="11"/>
  <c r="J34" i="8"/>
  <c r="K35" i="11"/>
  <c r="I34" i="8"/>
  <c r="J35" i="11"/>
  <c r="H34" i="8"/>
  <c r="I35" i="11"/>
  <c r="G34" i="8"/>
  <c r="H35" i="11"/>
  <c r="F34" i="8"/>
  <c r="G35" i="11"/>
  <c r="E34" i="8"/>
  <c r="F35" i="11"/>
  <c r="D34" i="8"/>
  <c r="E35" i="11"/>
  <c r="C34" i="8"/>
  <c r="D35" i="11"/>
  <c r="AA33" i="8"/>
  <c r="AB34" i="11"/>
  <c r="B33" i="8"/>
  <c r="C34" i="11"/>
  <c r="AD34" i="11"/>
  <c r="Z33" i="8"/>
  <c r="AA34" i="11"/>
  <c r="Y33" i="8"/>
  <c r="Z34" i="11"/>
  <c r="X33" i="8"/>
  <c r="Y34" i="11"/>
  <c r="W33" i="8"/>
  <c r="X34" i="11"/>
  <c r="V33" i="8"/>
  <c r="W34" i="11"/>
  <c r="U33" i="8"/>
  <c r="V34" i="11"/>
  <c r="T33" i="8"/>
  <c r="U34" i="11"/>
  <c r="S33" i="8"/>
  <c r="T34" i="11"/>
  <c r="R33" i="8"/>
  <c r="S34" i="11"/>
  <c r="Q33" i="8"/>
  <c r="R34" i="11"/>
  <c r="P33" i="8"/>
  <c r="Q34" i="11"/>
  <c r="O33" i="8"/>
  <c r="P34" i="11"/>
  <c r="N33" i="8"/>
  <c r="O34" i="11"/>
  <c r="M33" i="8"/>
  <c r="N34" i="11"/>
  <c r="L33" i="8"/>
  <c r="M34" i="11"/>
  <c r="K33" i="8"/>
  <c r="L34" i="11"/>
  <c r="J33" i="8"/>
  <c r="K34" i="11"/>
  <c r="I33" i="8"/>
  <c r="J34" i="11"/>
  <c r="H33" i="8"/>
  <c r="I34" i="11"/>
  <c r="G33" i="8"/>
  <c r="H34" i="11"/>
  <c r="F33" i="8"/>
  <c r="G34" i="11"/>
  <c r="E33" i="8"/>
  <c r="F34" i="11"/>
  <c r="D33" i="8"/>
  <c r="E34" i="11"/>
  <c r="C33" i="8"/>
  <c r="D34" i="11"/>
  <c r="AA32" i="8"/>
  <c r="AB33" i="11"/>
  <c r="E32" i="8"/>
  <c r="F33" i="11"/>
  <c r="AD33" i="11"/>
  <c r="Z32" i="8"/>
  <c r="AA33" i="11"/>
  <c r="Y32" i="8"/>
  <c r="Z33" i="11"/>
  <c r="X32" i="8"/>
  <c r="Y33" i="11"/>
  <c r="W32" i="8"/>
  <c r="X33" i="11"/>
  <c r="V32" i="8"/>
  <c r="W33" i="11"/>
  <c r="U32" i="8"/>
  <c r="V33" i="11"/>
  <c r="T32" i="8"/>
  <c r="U33" i="11"/>
  <c r="S32" i="8"/>
  <c r="T33" i="11"/>
  <c r="R32" i="8"/>
  <c r="S33" i="11"/>
  <c r="Q32" i="8"/>
  <c r="R33" i="11"/>
  <c r="P32" i="8"/>
  <c r="Q33" i="11"/>
  <c r="O32" i="8"/>
  <c r="P33" i="11"/>
  <c r="N32" i="8"/>
  <c r="O33" i="11"/>
  <c r="M32" i="8"/>
  <c r="N33" i="11"/>
  <c r="L32" i="8"/>
  <c r="M33" i="11"/>
  <c r="K32" i="8"/>
  <c r="L33" i="11"/>
  <c r="J32" i="8"/>
  <c r="K33" i="11"/>
  <c r="I32" i="8"/>
  <c r="J33" i="11"/>
  <c r="H32" i="8"/>
  <c r="I33" i="11"/>
  <c r="G32" i="8"/>
  <c r="H33" i="11"/>
  <c r="F32" i="8"/>
  <c r="G33" i="11"/>
  <c r="AA31" i="8"/>
  <c r="AB32" i="11"/>
  <c r="B31" i="8"/>
  <c r="C32" i="11"/>
  <c r="AD32" i="11"/>
  <c r="Z31" i="8"/>
  <c r="AA32" i="11"/>
  <c r="Y31" i="8"/>
  <c r="Z32" i="11"/>
  <c r="X31" i="8"/>
  <c r="Y32" i="11"/>
  <c r="W31" i="8"/>
  <c r="X32" i="11"/>
  <c r="V31" i="8"/>
  <c r="W32" i="11"/>
  <c r="U31" i="8"/>
  <c r="V32" i="11"/>
  <c r="T31" i="8"/>
  <c r="U32" i="11"/>
  <c r="S31" i="8"/>
  <c r="T32" i="11"/>
  <c r="R31" i="8"/>
  <c r="S32" i="11"/>
  <c r="Q31" i="8"/>
  <c r="R32" i="11"/>
  <c r="P31" i="8"/>
  <c r="Q32" i="11"/>
  <c r="O31" i="8"/>
  <c r="P32" i="11"/>
  <c r="N31" i="8"/>
  <c r="O32" i="11"/>
  <c r="M31" i="8"/>
  <c r="N32" i="11"/>
  <c r="L31" i="8"/>
  <c r="M32" i="11"/>
  <c r="K31" i="8"/>
  <c r="L32" i="11"/>
  <c r="J31" i="8"/>
  <c r="K32" i="11"/>
  <c r="I31" i="8"/>
  <c r="J32" i="11"/>
  <c r="H31" i="8"/>
  <c r="I32" i="11"/>
  <c r="G31" i="8"/>
  <c r="H32" i="11"/>
  <c r="F31" i="8"/>
  <c r="G32" i="11"/>
  <c r="E31" i="8"/>
  <c r="F32" i="11"/>
  <c r="D31" i="8"/>
  <c r="E32" i="11"/>
  <c r="C31" i="8"/>
  <c r="D32" i="11"/>
  <c r="AA29" i="8"/>
  <c r="AB30" i="11"/>
  <c r="B29" i="8"/>
  <c r="C30" i="11"/>
  <c r="AD30" i="11"/>
  <c r="Z29" i="8"/>
  <c r="AA30" i="11"/>
  <c r="Y29" i="8"/>
  <c r="Z30" i="11"/>
  <c r="X29" i="8"/>
  <c r="Y30" i="11"/>
  <c r="W29" i="8"/>
  <c r="X30" i="11"/>
  <c r="V29" i="8"/>
  <c r="W30" i="11"/>
  <c r="U29" i="8"/>
  <c r="V30" i="11"/>
  <c r="T29" i="8"/>
  <c r="U30" i="11"/>
  <c r="S29" i="8"/>
  <c r="T30" i="11"/>
  <c r="R29" i="8"/>
  <c r="S30" i="11"/>
  <c r="Q29" i="8"/>
  <c r="R30" i="11"/>
  <c r="P29" i="8"/>
  <c r="Q30" i="11"/>
  <c r="O29" i="8"/>
  <c r="P30" i="11"/>
  <c r="N29" i="8"/>
  <c r="O30" i="11"/>
  <c r="M29" i="8"/>
  <c r="N30" i="11"/>
  <c r="L29" i="8"/>
  <c r="M30" i="11"/>
  <c r="K29" i="8"/>
  <c r="L30" i="11"/>
  <c r="J29" i="8"/>
  <c r="K30" i="11"/>
  <c r="I29" i="8"/>
  <c r="J30" i="11"/>
  <c r="H29" i="8"/>
  <c r="I30" i="11"/>
  <c r="G29" i="8"/>
  <c r="H30" i="11"/>
  <c r="F29" i="8"/>
  <c r="G30" i="11"/>
  <c r="E29" i="8"/>
  <c r="F30" i="11"/>
  <c r="D29" i="8"/>
  <c r="E30" i="11"/>
  <c r="C29" i="8"/>
  <c r="D30" i="11"/>
  <c r="AA28" i="8"/>
  <c r="AB29" i="11"/>
  <c r="B28" i="8"/>
  <c r="C29" i="11"/>
  <c r="AD29" i="11"/>
  <c r="Z28" i="8"/>
  <c r="AA29" i="11"/>
  <c r="Y28" i="8"/>
  <c r="Z29" i="11"/>
  <c r="X28" i="8"/>
  <c r="Y29" i="11"/>
  <c r="W28" i="8"/>
  <c r="X29" i="11"/>
  <c r="V28" i="8"/>
  <c r="W29" i="11"/>
  <c r="U28" i="8"/>
  <c r="V29" i="11"/>
  <c r="T28" i="8"/>
  <c r="U29" i="11"/>
  <c r="S28" i="8"/>
  <c r="T29" i="11"/>
  <c r="R28" i="8"/>
  <c r="S29" i="11"/>
  <c r="Q28" i="8"/>
  <c r="R29" i="11"/>
  <c r="P28" i="8"/>
  <c r="Q29" i="11"/>
  <c r="O28" i="8"/>
  <c r="P29" i="11"/>
  <c r="N28" i="8"/>
  <c r="O29" i="11"/>
  <c r="M28" i="8"/>
  <c r="N29" i="11"/>
  <c r="L28" i="8"/>
  <c r="M29" i="11"/>
  <c r="K28" i="8"/>
  <c r="L29" i="11"/>
  <c r="J28" i="8"/>
  <c r="K29" i="11"/>
  <c r="I28" i="8"/>
  <c r="J29" i="11"/>
  <c r="H28" i="8"/>
  <c r="I29" i="11"/>
  <c r="G28" i="8"/>
  <c r="H29" i="11"/>
  <c r="F28" i="8"/>
  <c r="G29" i="11"/>
  <c r="E28" i="8"/>
  <c r="F29" i="11"/>
  <c r="D28" i="8"/>
  <c r="E29" i="11"/>
  <c r="C28" i="8"/>
  <c r="D29" i="11"/>
  <c r="AA27" i="8"/>
  <c r="AB28" i="11"/>
  <c r="B27" i="8"/>
  <c r="C28" i="11"/>
  <c r="AD28" i="11"/>
  <c r="Z27" i="8"/>
  <c r="AA28" i="11"/>
  <c r="Y27" i="8"/>
  <c r="Z28" i="11"/>
  <c r="X27" i="8"/>
  <c r="Y28" i="11"/>
  <c r="W27" i="8"/>
  <c r="X28" i="11"/>
  <c r="V27" i="8"/>
  <c r="W28" i="11"/>
  <c r="U27" i="8"/>
  <c r="V28" i="11"/>
  <c r="T27" i="8"/>
  <c r="U28" i="11"/>
  <c r="S27" i="8"/>
  <c r="T28" i="11"/>
  <c r="R27" i="8"/>
  <c r="S28" i="11"/>
  <c r="Q27" i="8"/>
  <c r="R28" i="11"/>
  <c r="P27" i="8"/>
  <c r="Q28" i="11"/>
  <c r="O27" i="8"/>
  <c r="P28" i="11"/>
  <c r="N27" i="8"/>
  <c r="O28" i="11"/>
  <c r="M27" i="8"/>
  <c r="N28" i="11"/>
  <c r="L27" i="8"/>
  <c r="M28" i="11"/>
  <c r="K27" i="8"/>
  <c r="L28" i="11"/>
  <c r="J27" i="8"/>
  <c r="K28" i="11"/>
  <c r="I27" i="8"/>
  <c r="J28" i="11"/>
  <c r="H27" i="8"/>
  <c r="I28" i="11"/>
  <c r="G27" i="8"/>
  <c r="H28" i="11"/>
  <c r="F27" i="8"/>
  <c r="G28" i="11"/>
  <c r="E27" i="8"/>
  <c r="F28" i="11"/>
  <c r="D27" i="8"/>
  <c r="E28" i="11"/>
  <c r="C27" i="8"/>
  <c r="D28" i="11"/>
  <c r="AA26" i="8"/>
  <c r="AB27" i="11"/>
  <c r="M26" i="8"/>
  <c r="N27" i="11"/>
  <c r="AD27" i="11"/>
  <c r="Z26" i="8"/>
  <c r="AA27" i="11"/>
  <c r="Y26" i="8"/>
  <c r="Z27" i="11"/>
  <c r="X26" i="8"/>
  <c r="Y27" i="11"/>
  <c r="W26" i="8"/>
  <c r="X27" i="11"/>
  <c r="V26" i="8"/>
  <c r="W27" i="11"/>
  <c r="U26" i="8"/>
  <c r="V27" i="11"/>
  <c r="T26" i="8"/>
  <c r="U27" i="11"/>
  <c r="S26" i="8"/>
  <c r="T27" i="11"/>
  <c r="R26" i="8"/>
  <c r="S27" i="11"/>
  <c r="Q26" i="8"/>
  <c r="R27" i="11"/>
  <c r="P26" i="8"/>
  <c r="Q27" i="11"/>
  <c r="O26" i="8"/>
  <c r="P27" i="11"/>
  <c r="N26" i="8"/>
  <c r="O27" i="11"/>
  <c r="Z25" i="8"/>
  <c r="AA26" i="11"/>
  <c r="B25" i="8"/>
  <c r="C26" i="11"/>
  <c r="AD26" i="11"/>
  <c r="Y25" i="8"/>
  <c r="Z26" i="11"/>
  <c r="X25" i="8"/>
  <c r="Y26" i="11"/>
  <c r="W25" i="8"/>
  <c r="X26" i="11"/>
  <c r="V25" i="8"/>
  <c r="W26" i="11"/>
  <c r="U25" i="8"/>
  <c r="V26" i="11"/>
  <c r="T25" i="8"/>
  <c r="U26" i="11"/>
  <c r="S25" i="8"/>
  <c r="T26" i="11"/>
  <c r="R25" i="8"/>
  <c r="S26" i="11"/>
  <c r="Q25" i="8"/>
  <c r="R26" i="11"/>
  <c r="P25" i="8"/>
  <c r="Q26" i="11"/>
  <c r="O25" i="8"/>
  <c r="P26" i="11"/>
  <c r="N25" i="8"/>
  <c r="O26" i="11"/>
  <c r="M25" i="8"/>
  <c r="N26" i="11"/>
  <c r="L25" i="8"/>
  <c r="M26" i="11"/>
  <c r="K25" i="8"/>
  <c r="L26" i="11"/>
  <c r="J25" i="8"/>
  <c r="K26" i="11"/>
  <c r="I25" i="8"/>
  <c r="J26" i="11"/>
  <c r="H25" i="8"/>
  <c r="I26" i="11"/>
  <c r="G25" i="8"/>
  <c r="H26" i="11"/>
  <c r="F25" i="8"/>
  <c r="G26" i="11"/>
  <c r="E25" i="8"/>
  <c r="F26" i="11"/>
  <c r="D25" i="8"/>
  <c r="E26" i="11"/>
  <c r="C25" i="8"/>
  <c r="D26" i="11"/>
  <c r="AA24" i="8"/>
  <c r="AB25" i="11"/>
  <c r="B24" i="8"/>
  <c r="C25" i="11"/>
  <c r="AD25" i="11"/>
  <c r="Z24" i="8"/>
  <c r="AA25" i="11"/>
  <c r="Y24" i="8"/>
  <c r="Z25" i="11"/>
  <c r="X24" i="8"/>
  <c r="Y25" i="11"/>
  <c r="W24" i="8"/>
  <c r="X25" i="11"/>
  <c r="V24" i="8"/>
  <c r="W25" i="11"/>
  <c r="U24" i="8"/>
  <c r="V25" i="11"/>
  <c r="T24" i="8"/>
  <c r="U25" i="11"/>
  <c r="S24" i="8"/>
  <c r="T25" i="11"/>
  <c r="R24" i="8"/>
  <c r="S25" i="11"/>
  <c r="Q24" i="8"/>
  <c r="R25" i="11"/>
  <c r="P24" i="8"/>
  <c r="Q25" i="11"/>
  <c r="O24" i="8"/>
  <c r="P25" i="11"/>
  <c r="N24" i="8"/>
  <c r="O25" i="11"/>
  <c r="M24" i="8"/>
  <c r="N25" i="11"/>
  <c r="L24" i="8"/>
  <c r="M25" i="11"/>
  <c r="K24" i="8"/>
  <c r="L25" i="11"/>
  <c r="J24" i="8"/>
  <c r="K25" i="11"/>
  <c r="I24" i="8"/>
  <c r="J25" i="11"/>
  <c r="H24" i="8"/>
  <c r="I25" i="11"/>
  <c r="G24" i="8"/>
  <c r="H25" i="11"/>
  <c r="F24" i="8"/>
  <c r="G25" i="11"/>
  <c r="E24" i="8"/>
  <c r="F25" i="11"/>
  <c r="D24" i="8"/>
  <c r="E25" i="11"/>
  <c r="C24" i="8"/>
  <c r="D25" i="11"/>
  <c r="AA23" i="8"/>
  <c r="AB24" i="11"/>
  <c r="B23" i="8"/>
  <c r="C24" i="11"/>
  <c r="AD24" i="11"/>
  <c r="Z23" i="8"/>
  <c r="AA24" i="11"/>
  <c r="Y23" i="8"/>
  <c r="Z24" i="11"/>
  <c r="X23" i="8"/>
  <c r="Y24" i="11"/>
  <c r="W23" i="8"/>
  <c r="X24" i="11"/>
  <c r="V23" i="8"/>
  <c r="W24" i="11"/>
  <c r="U23" i="8"/>
  <c r="V24" i="11"/>
  <c r="T23" i="8"/>
  <c r="U24" i="11"/>
  <c r="S23" i="8"/>
  <c r="T24" i="11"/>
  <c r="R23" i="8"/>
  <c r="S24" i="11"/>
  <c r="Q23" i="8"/>
  <c r="R24" i="11"/>
  <c r="P23" i="8"/>
  <c r="Q24" i="11"/>
  <c r="O23" i="8"/>
  <c r="P24" i="11"/>
  <c r="N23" i="8"/>
  <c r="O24" i="11"/>
  <c r="M23" i="8"/>
  <c r="N24" i="11"/>
  <c r="L23" i="8"/>
  <c r="M24" i="11"/>
  <c r="K23" i="8"/>
  <c r="L24" i="11"/>
  <c r="J23" i="8"/>
  <c r="K24" i="11"/>
  <c r="I23" i="8"/>
  <c r="J24" i="11"/>
  <c r="H23" i="8"/>
  <c r="I24" i="11"/>
  <c r="G23" i="8"/>
  <c r="H24" i="11"/>
  <c r="F23" i="8"/>
  <c r="G24" i="11"/>
  <c r="E23" i="8"/>
  <c r="F24" i="11"/>
  <c r="D23" i="8"/>
  <c r="E24" i="11"/>
  <c r="C23" i="8"/>
  <c r="D24" i="11"/>
  <c r="AA22" i="8"/>
  <c r="AB23" i="11"/>
  <c r="B22" i="8"/>
  <c r="C23" i="11"/>
  <c r="AD23" i="11"/>
  <c r="Z22" i="8"/>
  <c r="AA23" i="11"/>
  <c r="Y22" i="8"/>
  <c r="Z23" i="11"/>
  <c r="X22" i="8"/>
  <c r="Y23" i="11"/>
  <c r="W22" i="8"/>
  <c r="X23" i="11"/>
  <c r="V22" i="8"/>
  <c r="W23" i="11"/>
  <c r="U22" i="8"/>
  <c r="V23" i="11"/>
  <c r="T22" i="8"/>
  <c r="U23" i="11"/>
  <c r="S22" i="8"/>
  <c r="T23" i="11"/>
  <c r="R22" i="8"/>
  <c r="S23" i="11"/>
  <c r="Q22" i="8"/>
  <c r="R23" i="11"/>
  <c r="P22" i="8"/>
  <c r="Q23" i="11"/>
  <c r="O22" i="8"/>
  <c r="P23" i="11"/>
  <c r="N22" i="8"/>
  <c r="O23" i="11"/>
  <c r="M22" i="8"/>
  <c r="N23" i="11"/>
  <c r="L22" i="8"/>
  <c r="M23" i="11"/>
  <c r="K22" i="8"/>
  <c r="L23" i="11"/>
  <c r="J22" i="8"/>
  <c r="K23" i="11"/>
  <c r="I22" i="8"/>
  <c r="J23" i="11"/>
  <c r="H22" i="8"/>
  <c r="I23" i="11"/>
  <c r="G22" i="8"/>
  <c r="H23" i="11"/>
  <c r="F22" i="8"/>
  <c r="G23" i="11"/>
  <c r="E22" i="8"/>
  <c r="F23" i="11"/>
  <c r="D22" i="8"/>
  <c r="E23" i="11"/>
  <c r="C22" i="8"/>
  <c r="D23" i="11"/>
  <c r="AA21" i="8"/>
  <c r="AB22" i="11"/>
  <c r="N21" i="8"/>
  <c r="O22" i="11"/>
  <c r="AD22" i="11"/>
  <c r="Z21" i="8"/>
  <c r="AA22" i="11"/>
  <c r="Y21" i="8"/>
  <c r="Z22" i="11"/>
  <c r="X21" i="8"/>
  <c r="Y22" i="11"/>
  <c r="W21" i="8"/>
  <c r="X22" i="11"/>
  <c r="V21" i="8"/>
  <c r="W22" i="11"/>
  <c r="U21" i="8"/>
  <c r="V22" i="11"/>
  <c r="T21" i="8"/>
  <c r="U22" i="11"/>
  <c r="S21" i="8"/>
  <c r="T22" i="11"/>
  <c r="R21" i="8"/>
  <c r="S22" i="11"/>
  <c r="Q21" i="8"/>
  <c r="R22" i="11"/>
  <c r="P21" i="8"/>
  <c r="Q22" i="11"/>
  <c r="O21" i="8"/>
  <c r="P22" i="11"/>
  <c r="AA19" i="8"/>
  <c r="AB20" i="11"/>
  <c r="B19" i="8"/>
  <c r="C20" i="11"/>
  <c r="AD20" i="11"/>
  <c r="Z19" i="8"/>
  <c r="AA20" i="11"/>
  <c r="Y19" i="8"/>
  <c r="Z20" i="11"/>
  <c r="X19" i="8"/>
  <c r="Y20" i="11"/>
  <c r="W19" i="8"/>
  <c r="X20" i="11"/>
  <c r="V19" i="8"/>
  <c r="W20" i="11"/>
  <c r="U19" i="8"/>
  <c r="V20" i="11"/>
  <c r="T19" i="8"/>
  <c r="U20" i="11"/>
  <c r="S19" i="8"/>
  <c r="T20" i="11"/>
  <c r="R19" i="8"/>
  <c r="S20" i="11"/>
  <c r="Q19" i="8"/>
  <c r="R20" i="11"/>
  <c r="P19" i="8"/>
  <c r="Q20" i="11"/>
  <c r="O19" i="8"/>
  <c r="P20" i="11"/>
  <c r="N19" i="8"/>
  <c r="O20" i="11"/>
  <c r="M19" i="8"/>
  <c r="N20" i="11"/>
  <c r="L19" i="8"/>
  <c r="M20" i="11"/>
  <c r="K19" i="8"/>
  <c r="L20" i="11"/>
  <c r="J19" i="8"/>
  <c r="K20" i="11"/>
  <c r="I19" i="8"/>
  <c r="J20" i="11"/>
  <c r="H19" i="8"/>
  <c r="I20" i="11"/>
  <c r="G19" i="8"/>
  <c r="H20" i="11"/>
  <c r="F19" i="8"/>
  <c r="G20" i="11"/>
  <c r="E19" i="8"/>
  <c r="F20" i="11"/>
  <c r="D19" i="8"/>
  <c r="E20" i="11"/>
  <c r="C19" i="8"/>
  <c r="D20" i="11"/>
  <c r="AA18" i="8"/>
  <c r="AB19" i="11"/>
  <c r="B18" i="8"/>
  <c r="C19" i="11"/>
  <c r="AD19" i="11"/>
  <c r="Z18" i="8"/>
  <c r="AA19" i="11"/>
  <c r="Y18" i="8"/>
  <c r="Z19" i="11"/>
  <c r="X18" i="8"/>
  <c r="Y19" i="11"/>
  <c r="W18" i="8"/>
  <c r="X19" i="11"/>
  <c r="V18" i="8"/>
  <c r="W19" i="11"/>
  <c r="U18" i="8"/>
  <c r="V19" i="11"/>
  <c r="T18" i="8"/>
  <c r="U19" i="11"/>
  <c r="S18" i="8"/>
  <c r="T19" i="11"/>
  <c r="R18" i="8"/>
  <c r="S19" i="11"/>
  <c r="Q18" i="8"/>
  <c r="R19" i="11"/>
  <c r="P18" i="8"/>
  <c r="Q19" i="11"/>
  <c r="O18" i="8"/>
  <c r="P19" i="11"/>
  <c r="N18" i="8"/>
  <c r="O19" i="11"/>
  <c r="M18" i="8"/>
  <c r="N19" i="11"/>
  <c r="L18" i="8"/>
  <c r="M19" i="11"/>
  <c r="K18" i="8"/>
  <c r="L19" i="11"/>
  <c r="J18" i="8"/>
  <c r="K19" i="11"/>
  <c r="I18" i="8"/>
  <c r="J19" i="11"/>
  <c r="H18" i="8"/>
  <c r="I19" i="11"/>
  <c r="G18" i="8"/>
  <c r="H19" i="11"/>
  <c r="F18" i="8"/>
  <c r="G19" i="11"/>
  <c r="E18" i="8"/>
  <c r="F19" i="11"/>
  <c r="D18" i="8"/>
  <c r="E19" i="11"/>
  <c r="C18" i="8"/>
  <c r="D19" i="11"/>
  <c r="AA17" i="8"/>
  <c r="AB18" i="11"/>
  <c r="B17" i="8"/>
  <c r="C18" i="11"/>
  <c r="AD18" i="11"/>
  <c r="Z17" i="8"/>
  <c r="AA18" i="11"/>
  <c r="Y17" i="8"/>
  <c r="Z18" i="11"/>
  <c r="X17" i="8"/>
  <c r="Y18" i="11"/>
  <c r="W17" i="8"/>
  <c r="X18" i="11"/>
  <c r="V17" i="8"/>
  <c r="W18" i="11"/>
  <c r="U17" i="8"/>
  <c r="V18" i="11"/>
  <c r="T17" i="8"/>
  <c r="U18" i="11"/>
  <c r="S17" i="8"/>
  <c r="T18" i="11"/>
  <c r="R17" i="8"/>
  <c r="S18" i="11"/>
  <c r="Q17" i="8"/>
  <c r="R18" i="11"/>
  <c r="P17" i="8"/>
  <c r="Q18" i="11"/>
  <c r="O17" i="8"/>
  <c r="P18" i="11"/>
  <c r="N17" i="8"/>
  <c r="O18" i="11"/>
  <c r="M17" i="8"/>
  <c r="N18" i="11"/>
  <c r="L17" i="8"/>
  <c r="M18" i="11"/>
  <c r="K17" i="8"/>
  <c r="L18" i="11"/>
  <c r="J17" i="8"/>
  <c r="K18" i="11"/>
  <c r="I17" i="8"/>
  <c r="J18" i="11"/>
  <c r="H17" i="8"/>
  <c r="I18" i="11"/>
  <c r="G17" i="8"/>
  <c r="H18" i="11"/>
  <c r="F17" i="8"/>
  <c r="G18" i="11"/>
  <c r="E17" i="8"/>
  <c r="F18" i="11"/>
  <c r="D17" i="8"/>
  <c r="E18" i="11"/>
  <c r="C17" i="8"/>
  <c r="D18" i="11"/>
  <c r="AA16" i="8"/>
  <c r="AB17" i="11"/>
  <c r="B16" i="8"/>
  <c r="C17" i="11"/>
  <c r="AD17" i="11"/>
  <c r="Z16" i="8"/>
  <c r="AA17" i="11"/>
  <c r="Y16" i="8"/>
  <c r="Z17" i="11"/>
  <c r="X16" i="8"/>
  <c r="Y17" i="11"/>
  <c r="W16" i="8"/>
  <c r="X17" i="11"/>
  <c r="V16" i="8"/>
  <c r="W17" i="11"/>
  <c r="U16" i="8"/>
  <c r="V17" i="11"/>
  <c r="T16" i="8"/>
  <c r="U17" i="11"/>
  <c r="S16" i="8"/>
  <c r="T17" i="11"/>
  <c r="R16" i="8"/>
  <c r="S17" i="11"/>
  <c r="Q16" i="8"/>
  <c r="R17" i="11"/>
  <c r="P16" i="8"/>
  <c r="Q17" i="11"/>
  <c r="O16" i="8"/>
  <c r="P17" i="11"/>
  <c r="N16" i="8"/>
  <c r="O17" i="11"/>
  <c r="M16" i="8"/>
  <c r="N17" i="11"/>
  <c r="L16" i="8"/>
  <c r="M17" i="11"/>
  <c r="K16" i="8"/>
  <c r="L17" i="11"/>
  <c r="J16" i="8"/>
  <c r="K17" i="11"/>
  <c r="I16" i="8"/>
  <c r="J17" i="11"/>
  <c r="H16" i="8"/>
  <c r="I17" i="11"/>
  <c r="G16" i="8"/>
  <c r="H17" i="11"/>
  <c r="F16" i="8"/>
  <c r="G17" i="11"/>
  <c r="E16" i="8"/>
  <c r="F17" i="11"/>
  <c r="D16" i="8"/>
  <c r="E17" i="11"/>
  <c r="C16" i="8"/>
  <c r="D17" i="11"/>
  <c r="AA15" i="8"/>
  <c r="AB16" i="11"/>
  <c r="B15" i="8"/>
  <c r="C16" i="11"/>
  <c r="AD16" i="11"/>
  <c r="Z15" i="8"/>
  <c r="AA16" i="11"/>
  <c r="Y15" i="8"/>
  <c r="Z16" i="11"/>
  <c r="X15" i="8"/>
  <c r="Y16" i="11"/>
  <c r="W15" i="8"/>
  <c r="X16" i="11"/>
  <c r="V15" i="8"/>
  <c r="W16" i="11"/>
  <c r="U15" i="8"/>
  <c r="V16" i="11"/>
  <c r="T15" i="8"/>
  <c r="U16" i="11"/>
  <c r="S15" i="8"/>
  <c r="T16" i="11"/>
  <c r="R15" i="8"/>
  <c r="S16" i="11"/>
  <c r="Q15" i="8"/>
  <c r="R16" i="11"/>
  <c r="P15" i="8"/>
  <c r="Q16" i="11"/>
  <c r="O15" i="8"/>
  <c r="P16" i="11"/>
  <c r="N15" i="8"/>
  <c r="O16" i="11"/>
  <c r="M15" i="8"/>
  <c r="N16" i="11"/>
  <c r="L15" i="8"/>
  <c r="M16" i="11"/>
  <c r="K15" i="8"/>
  <c r="L16" i="11"/>
  <c r="J15" i="8"/>
  <c r="K16" i="11"/>
  <c r="I15" i="8"/>
  <c r="J16" i="11"/>
  <c r="H15" i="8"/>
  <c r="I16" i="11"/>
  <c r="G15" i="8"/>
  <c r="H16" i="11"/>
  <c r="F15" i="8"/>
  <c r="G16" i="11"/>
  <c r="E15" i="8"/>
  <c r="F16" i="11"/>
  <c r="D15" i="8"/>
  <c r="E16" i="11"/>
  <c r="C15" i="8"/>
  <c r="D16" i="11"/>
  <c r="AA11" i="8"/>
  <c r="AB12" i="11"/>
  <c r="B11" i="8"/>
  <c r="C12" i="11"/>
  <c r="AD12" i="11"/>
  <c r="Z11" i="8"/>
  <c r="AA12" i="11"/>
  <c r="Y11" i="8"/>
  <c r="Z12" i="11"/>
  <c r="X11" i="8"/>
  <c r="Y12" i="11"/>
  <c r="W11" i="8"/>
  <c r="X12" i="11"/>
  <c r="V11" i="8"/>
  <c r="W12" i="11"/>
  <c r="U11" i="8"/>
  <c r="V12" i="11"/>
  <c r="T11" i="8"/>
  <c r="U12" i="11"/>
  <c r="S11" i="8"/>
  <c r="T12" i="11"/>
  <c r="R11" i="8"/>
  <c r="S12" i="11"/>
  <c r="Q11" i="8"/>
  <c r="R12" i="11"/>
  <c r="P11" i="8"/>
  <c r="Q12" i="11"/>
  <c r="O11" i="8"/>
  <c r="P12" i="11"/>
  <c r="N11" i="8"/>
  <c r="O12" i="11"/>
  <c r="M11" i="8"/>
  <c r="N12" i="11"/>
  <c r="L11" i="8"/>
  <c r="M12" i="11"/>
  <c r="K11" i="8"/>
  <c r="L12" i="11"/>
  <c r="J11" i="8"/>
  <c r="K12" i="11"/>
  <c r="I11" i="8"/>
  <c r="J12" i="11"/>
  <c r="H11" i="8"/>
  <c r="I12" i="11"/>
  <c r="G11" i="8"/>
  <c r="H12" i="11"/>
  <c r="F11" i="8"/>
  <c r="G12" i="11"/>
  <c r="E11" i="8"/>
  <c r="F12" i="11"/>
  <c r="D11" i="8"/>
  <c r="E12" i="11"/>
  <c r="C11" i="8"/>
  <c r="D12" i="11"/>
  <c r="AA10" i="8"/>
  <c r="AB11" i="11"/>
  <c r="B10" i="8"/>
  <c r="C11" i="11"/>
  <c r="AD11" i="11"/>
  <c r="Z10" i="8"/>
  <c r="AA11" i="11"/>
  <c r="Y10" i="8"/>
  <c r="Z11" i="11"/>
  <c r="X10" i="8"/>
  <c r="Y11" i="11"/>
  <c r="W10" i="8"/>
  <c r="X11" i="11"/>
  <c r="V10" i="8"/>
  <c r="W11" i="11"/>
  <c r="U10" i="8"/>
  <c r="V11" i="11"/>
  <c r="T10" i="8"/>
  <c r="U11" i="11"/>
  <c r="S10" i="8"/>
  <c r="T11" i="11"/>
  <c r="R10" i="8"/>
  <c r="S11" i="11"/>
  <c r="Q10" i="8"/>
  <c r="R11" i="11"/>
  <c r="P10" i="8"/>
  <c r="Q11" i="11"/>
  <c r="O10" i="8"/>
  <c r="P11" i="11"/>
  <c r="N10" i="8"/>
  <c r="O11" i="11"/>
  <c r="M10" i="8"/>
  <c r="N11" i="11"/>
  <c r="L10" i="8"/>
  <c r="M11" i="11"/>
  <c r="K10" i="8"/>
  <c r="L11" i="11"/>
  <c r="J10" i="8"/>
  <c r="K11" i="11"/>
  <c r="I10" i="8"/>
  <c r="J11" i="11"/>
  <c r="H10" i="8"/>
  <c r="I11" i="11"/>
  <c r="G10" i="8"/>
  <c r="H11" i="11"/>
  <c r="F10" i="8"/>
  <c r="G11" i="11"/>
  <c r="E10" i="8"/>
  <c r="F11" i="11"/>
  <c r="D10" i="8"/>
  <c r="E11" i="11"/>
  <c r="C10" i="8"/>
  <c r="D11" i="11"/>
  <c r="AA9" i="8"/>
  <c r="AB10" i="11"/>
  <c r="B9" i="8"/>
  <c r="C10" i="11"/>
  <c r="AD10" i="11"/>
  <c r="Z9" i="8"/>
  <c r="AA10" i="11"/>
  <c r="Y9" i="8"/>
  <c r="Z10" i="11"/>
  <c r="X9" i="8"/>
  <c r="Y10" i="11"/>
  <c r="W9" i="8"/>
  <c r="X10" i="11"/>
  <c r="V9" i="8"/>
  <c r="W10" i="11"/>
  <c r="U9" i="8"/>
  <c r="V10" i="11"/>
  <c r="T9" i="8"/>
  <c r="U10" i="11"/>
  <c r="S9" i="8"/>
  <c r="T10" i="11"/>
  <c r="R9" i="8"/>
  <c r="S10" i="11"/>
  <c r="Q9" i="8"/>
  <c r="R10" i="11"/>
  <c r="P9" i="8"/>
  <c r="Q10" i="11"/>
  <c r="O9" i="8"/>
  <c r="P10" i="11"/>
  <c r="N9" i="8"/>
  <c r="O10" i="11"/>
  <c r="M9" i="8"/>
  <c r="N10" i="11"/>
  <c r="L9" i="8"/>
  <c r="M10" i="11"/>
  <c r="K9" i="8"/>
  <c r="L10" i="11"/>
  <c r="J9" i="8"/>
  <c r="K10" i="11"/>
  <c r="I9" i="8"/>
  <c r="J10" i="11"/>
  <c r="H9" i="8"/>
  <c r="I10" i="11"/>
  <c r="G9" i="8"/>
  <c r="H10" i="11"/>
  <c r="F9" i="8"/>
  <c r="G10" i="11"/>
  <c r="E9" i="8"/>
  <c r="F10" i="11"/>
  <c r="D9" i="8"/>
  <c r="E10" i="11"/>
  <c r="C9" i="8"/>
  <c r="D10" i="11"/>
  <c r="AA7" i="8"/>
  <c r="AB8" i="11"/>
  <c r="B7" i="8"/>
  <c r="C8" i="11"/>
  <c r="AD8" i="11"/>
  <c r="Z7" i="8"/>
  <c r="AA8" i="11"/>
  <c r="Y7" i="8"/>
  <c r="Z8" i="11"/>
  <c r="X7" i="8"/>
  <c r="Y8" i="11"/>
  <c r="W7" i="8"/>
  <c r="X8" i="11"/>
  <c r="V7" i="8"/>
  <c r="W8" i="11"/>
  <c r="U7" i="8"/>
  <c r="V8" i="11"/>
  <c r="T7" i="8"/>
  <c r="U8" i="11"/>
  <c r="S7" i="8"/>
  <c r="T8" i="11"/>
  <c r="R7" i="8"/>
  <c r="S8" i="11"/>
  <c r="Q7" i="8"/>
  <c r="R8" i="11"/>
  <c r="P7" i="8"/>
  <c r="Q8" i="11"/>
  <c r="O7" i="8"/>
  <c r="P8" i="11"/>
  <c r="N7" i="8"/>
  <c r="O8" i="11"/>
  <c r="M7" i="8"/>
  <c r="N8" i="11"/>
  <c r="L7" i="8"/>
  <c r="M8" i="11"/>
  <c r="K7" i="8"/>
  <c r="L8" i="11"/>
  <c r="J7" i="8"/>
  <c r="K8" i="11"/>
  <c r="I7" i="8"/>
  <c r="J8" i="11"/>
  <c r="H7" i="8"/>
  <c r="I8" i="11"/>
  <c r="G7" i="8"/>
  <c r="H8" i="11"/>
  <c r="F7" i="8"/>
  <c r="G8" i="11"/>
  <c r="E7" i="8"/>
  <c r="F8" i="11"/>
  <c r="D7" i="8"/>
  <c r="E8" i="11"/>
  <c r="C7" i="8"/>
  <c r="D8" i="11"/>
  <c r="AA6" i="8"/>
  <c r="AB7" i="11"/>
  <c r="B6" i="8"/>
  <c r="C7" i="11"/>
  <c r="AD7" i="11"/>
  <c r="Z6" i="8"/>
  <c r="AA7" i="11"/>
  <c r="Y6" i="8"/>
  <c r="Z7" i="11"/>
  <c r="X6" i="8"/>
  <c r="Y7" i="11"/>
  <c r="W6" i="8"/>
  <c r="X7" i="11"/>
  <c r="V6" i="8"/>
  <c r="W7" i="11"/>
  <c r="U6" i="8"/>
  <c r="V7" i="11"/>
  <c r="T6" i="8"/>
  <c r="U7" i="11"/>
  <c r="S6" i="8"/>
  <c r="T7" i="11"/>
  <c r="R6" i="8"/>
  <c r="S7" i="11"/>
  <c r="Q6" i="8"/>
  <c r="R7" i="11"/>
  <c r="P6" i="8"/>
  <c r="Q7" i="11"/>
  <c r="O6" i="8"/>
  <c r="P7" i="11"/>
  <c r="N6" i="8"/>
  <c r="O7" i="11"/>
  <c r="M6" i="8"/>
  <c r="N7" i="11"/>
  <c r="L6" i="8"/>
  <c r="M7" i="11"/>
  <c r="K6" i="8"/>
  <c r="L7" i="11"/>
  <c r="J6" i="8"/>
  <c r="K7" i="11"/>
  <c r="I6" i="8"/>
  <c r="J7" i="11"/>
  <c r="H6" i="8"/>
  <c r="I7" i="11"/>
  <c r="G6" i="8"/>
  <c r="H7" i="11"/>
  <c r="F6" i="8"/>
  <c r="G7" i="11"/>
  <c r="E6" i="8"/>
  <c r="F7" i="11"/>
  <c r="D6" i="8"/>
  <c r="E7" i="11"/>
  <c r="C6" i="8"/>
  <c r="D7" i="11"/>
  <c r="AA5" i="8"/>
  <c r="AB6" i="11"/>
  <c r="B5" i="8"/>
  <c r="C6" i="11"/>
  <c r="AD6" i="11"/>
  <c r="Z5" i="8"/>
  <c r="AA6" i="11"/>
  <c r="Y5" i="8"/>
  <c r="Z6" i="11"/>
  <c r="X5" i="8"/>
  <c r="Y6" i="11"/>
  <c r="W5" i="8"/>
  <c r="X6" i="11"/>
  <c r="V5" i="8"/>
  <c r="W6" i="11"/>
  <c r="U5" i="8"/>
  <c r="V6" i="11"/>
  <c r="T5" i="8"/>
  <c r="U6" i="11"/>
  <c r="S5" i="8"/>
  <c r="T6" i="11"/>
  <c r="R5" i="8"/>
  <c r="S6" i="11"/>
  <c r="Q5" i="8"/>
  <c r="R6" i="11"/>
  <c r="P5" i="8"/>
  <c r="Q6" i="11"/>
  <c r="O5" i="8"/>
  <c r="P6" i="11"/>
  <c r="N5" i="8"/>
  <c r="O6" i="11"/>
  <c r="M5" i="8"/>
  <c r="N6" i="11"/>
  <c r="L5" i="8"/>
  <c r="M6" i="11"/>
  <c r="K5" i="8"/>
  <c r="L6" i="11"/>
  <c r="J5" i="8"/>
  <c r="K6" i="11"/>
  <c r="I5" i="8"/>
  <c r="J6" i="11"/>
  <c r="H5" i="8"/>
  <c r="I6" i="11"/>
  <c r="G5" i="8"/>
  <c r="H6" i="11"/>
  <c r="F5" i="8"/>
  <c r="G6" i="11"/>
  <c r="E5" i="8"/>
  <c r="F6" i="11"/>
  <c r="D5" i="8"/>
  <c r="E6" i="11"/>
  <c r="C5" i="8"/>
  <c r="D6" i="11"/>
  <c r="AA42" i="7"/>
  <c r="AA42" i="8"/>
  <c r="AA30" i="7"/>
  <c r="AA30" i="8"/>
  <c r="AA14" i="7"/>
  <c r="AA20" i="7"/>
  <c r="AA13" i="7"/>
  <c r="AA13" i="8"/>
  <c r="AA4" i="7"/>
  <c r="AA4" i="8"/>
  <c r="AA61" i="8"/>
  <c r="AB61" i="1"/>
  <c r="AA61" i="10"/>
  <c r="B42" i="7"/>
  <c r="B42" i="8"/>
  <c r="B30" i="7"/>
  <c r="B30" i="8"/>
  <c r="B14" i="7"/>
  <c r="B20" i="7"/>
  <c r="B13" i="7"/>
  <c r="B13" i="8"/>
  <c r="B4" i="7"/>
  <c r="B4" i="8"/>
  <c r="B61" i="8"/>
  <c r="C61" i="1"/>
  <c r="B61" i="10"/>
  <c r="AC61" i="10"/>
  <c r="Z42" i="7"/>
  <c r="Z42" i="8"/>
  <c r="Z30" i="7"/>
  <c r="Z30" i="8"/>
  <c r="Z14" i="7"/>
  <c r="Z20" i="7"/>
  <c r="Z13" i="7"/>
  <c r="Z13" i="8"/>
  <c r="Z4" i="7"/>
  <c r="Z4" i="8"/>
  <c r="Z61" i="8"/>
  <c r="AA61" i="1"/>
  <c r="Z61" i="10"/>
  <c r="Y42" i="7"/>
  <c r="Y42" i="8"/>
  <c r="Y30" i="7"/>
  <c r="Y30" i="8"/>
  <c r="Y14" i="7"/>
  <c r="Y20" i="7"/>
  <c r="Y13" i="7"/>
  <c r="Y13" i="8"/>
  <c r="Y4" i="7"/>
  <c r="Y4" i="8"/>
  <c r="Y61" i="8"/>
  <c r="Z61" i="1"/>
  <c r="Y61" i="10"/>
  <c r="X42" i="7"/>
  <c r="X42" i="8"/>
  <c r="X30" i="7"/>
  <c r="X30" i="8"/>
  <c r="X14" i="7"/>
  <c r="X20" i="7"/>
  <c r="X13" i="7"/>
  <c r="X13" i="8"/>
  <c r="X4" i="7"/>
  <c r="X4" i="8"/>
  <c r="X61" i="8"/>
  <c r="Y61" i="1"/>
  <c r="X61" i="10"/>
  <c r="W42" i="7"/>
  <c r="W42" i="8"/>
  <c r="W30" i="7"/>
  <c r="W30" i="8"/>
  <c r="W14" i="7"/>
  <c r="W20" i="7"/>
  <c r="W13" i="7"/>
  <c r="W13" i="8"/>
  <c r="W4" i="7"/>
  <c r="W4" i="8"/>
  <c r="W61" i="8"/>
  <c r="X61" i="1"/>
  <c r="W61" i="10"/>
  <c r="V42" i="7"/>
  <c r="V42" i="8"/>
  <c r="V30" i="7"/>
  <c r="V30" i="8"/>
  <c r="V14" i="7"/>
  <c r="V20" i="7"/>
  <c r="V13" i="7"/>
  <c r="V13" i="8"/>
  <c r="V4" i="7"/>
  <c r="V4" i="8"/>
  <c r="V61" i="8"/>
  <c r="W61" i="1"/>
  <c r="V61" i="10"/>
  <c r="U42" i="7"/>
  <c r="U42" i="8"/>
  <c r="U30" i="7"/>
  <c r="U30" i="8"/>
  <c r="U14" i="7"/>
  <c r="U20" i="7"/>
  <c r="U13" i="7"/>
  <c r="U13" i="8"/>
  <c r="U4" i="7"/>
  <c r="U4" i="8"/>
  <c r="U61" i="8"/>
  <c r="V61" i="1"/>
  <c r="U61" i="10"/>
  <c r="T42" i="7"/>
  <c r="T42" i="8"/>
  <c r="T30" i="7"/>
  <c r="T30" i="8"/>
  <c r="T14" i="7"/>
  <c r="T20" i="7"/>
  <c r="T13" i="7"/>
  <c r="T13" i="8"/>
  <c r="T4" i="7"/>
  <c r="T4" i="8"/>
  <c r="T61" i="8"/>
  <c r="U61" i="1"/>
  <c r="T61" i="10"/>
  <c r="S42" i="7"/>
  <c r="S42" i="8"/>
  <c r="S30" i="7"/>
  <c r="S30" i="8"/>
  <c r="S14" i="7"/>
  <c r="S20" i="7"/>
  <c r="S13" i="7"/>
  <c r="S13" i="8"/>
  <c r="S4" i="7"/>
  <c r="S4" i="8"/>
  <c r="S61" i="8"/>
  <c r="T61" i="1"/>
  <c r="S61" i="10"/>
  <c r="R42" i="7"/>
  <c r="R42" i="8"/>
  <c r="R30" i="7"/>
  <c r="R30" i="8"/>
  <c r="R14" i="7"/>
  <c r="R20" i="7"/>
  <c r="R13" i="7"/>
  <c r="R13" i="8"/>
  <c r="R4" i="7"/>
  <c r="R4" i="8"/>
  <c r="R61" i="8"/>
  <c r="S61" i="1"/>
  <c r="R61" i="10"/>
  <c r="Q42" i="7"/>
  <c r="Q42" i="8"/>
  <c r="Q30" i="7"/>
  <c r="Q30" i="8"/>
  <c r="Q14" i="7"/>
  <c r="Q20" i="7"/>
  <c r="Q13" i="7"/>
  <c r="Q13" i="8"/>
  <c r="Q4" i="7"/>
  <c r="Q4" i="8"/>
  <c r="Q61" i="8"/>
  <c r="R61" i="1"/>
  <c r="Q61" i="10"/>
  <c r="P42" i="7"/>
  <c r="P42" i="8"/>
  <c r="P30" i="7"/>
  <c r="P30" i="8"/>
  <c r="P14" i="7"/>
  <c r="P20" i="7"/>
  <c r="P13" i="7"/>
  <c r="P13" i="8"/>
  <c r="P4" i="7"/>
  <c r="P4" i="8"/>
  <c r="P61" i="8"/>
  <c r="Q61" i="1"/>
  <c r="P61" i="10"/>
  <c r="O42" i="7"/>
  <c r="O42" i="8"/>
  <c r="O30" i="7"/>
  <c r="O30" i="8"/>
  <c r="O14" i="7"/>
  <c r="O20" i="7"/>
  <c r="O13" i="7"/>
  <c r="O13" i="8"/>
  <c r="O4" i="7"/>
  <c r="O4" i="8"/>
  <c r="O61" i="8"/>
  <c r="P61" i="1"/>
  <c r="O61" i="10"/>
  <c r="N42" i="7"/>
  <c r="N42" i="8"/>
  <c r="N30" i="7"/>
  <c r="N30" i="8"/>
  <c r="N14" i="7"/>
  <c r="N20" i="7"/>
  <c r="N13" i="7"/>
  <c r="N13" i="8"/>
  <c r="N4" i="7"/>
  <c r="N4" i="8"/>
  <c r="N61" i="8"/>
  <c r="O61" i="1"/>
  <c r="N61" i="10"/>
  <c r="M42" i="7"/>
  <c r="M42" i="8"/>
  <c r="M30" i="7"/>
  <c r="M30" i="8"/>
  <c r="M14" i="7"/>
  <c r="M20" i="7"/>
  <c r="M13" i="7"/>
  <c r="M13" i="8"/>
  <c r="M4" i="7"/>
  <c r="M4" i="8"/>
  <c r="M61" i="8"/>
  <c r="N61" i="1"/>
  <c r="M61" i="10"/>
  <c r="L42" i="7"/>
  <c r="L42" i="8"/>
  <c r="L30" i="7"/>
  <c r="L30" i="8"/>
  <c r="L14" i="7"/>
  <c r="L20" i="7"/>
  <c r="L13" i="7"/>
  <c r="L13" i="8"/>
  <c r="L4" i="7"/>
  <c r="L4" i="8"/>
  <c r="L61" i="8"/>
  <c r="M61" i="1"/>
  <c r="L61" i="10"/>
  <c r="K42" i="7"/>
  <c r="K42" i="8"/>
  <c r="K30" i="7"/>
  <c r="K30" i="8"/>
  <c r="K14" i="7"/>
  <c r="K20" i="7"/>
  <c r="K13" i="7"/>
  <c r="K13" i="8"/>
  <c r="K4" i="7"/>
  <c r="K4" i="8"/>
  <c r="K61" i="8"/>
  <c r="L61" i="1"/>
  <c r="K61" i="10"/>
  <c r="J42" i="7"/>
  <c r="J42" i="8"/>
  <c r="J30" i="7"/>
  <c r="J30" i="8"/>
  <c r="J14" i="7"/>
  <c r="J20" i="7"/>
  <c r="J13" i="7"/>
  <c r="J13" i="8"/>
  <c r="J4" i="7"/>
  <c r="J4" i="8"/>
  <c r="J61" i="8"/>
  <c r="K61" i="1"/>
  <c r="J61" i="10"/>
  <c r="I42" i="7"/>
  <c r="I42" i="8"/>
  <c r="I30" i="7"/>
  <c r="I30" i="8"/>
  <c r="I14" i="7"/>
  <c r="I20" i="7"/>
  <c r="I13" i="7"/>
  <c r="I13" i="8"/>
  <c r="I4" i="7"/>
  <c r="I4" i="8"/>
  <c r="I61" i="8"/>
  <c r="J61" i="1"/>
  <c r="I61" i="10"/>
  <c r="H42" i="7"/>
  <c r="H42" i="8"/>
  <c r="H30" i="7"/>
  <c r="H30" i="8"/>
  <c r="H14" i="7"/>
  <c r="H20" i="7"/>
  <c r="H13" i="7"/>
  <c r="H13" i="8"/>
  <c r="H4" i="7"/>
  <c r="H4" i="8"/>
  <c r="H61" i="8"/>
  <c r="I61" i="1"/>
  <c r="H61" i="10"/>
  <c r="G42" i="7"/>
  <c r="G42" i="8"/>
  <c r="G30" i="7"/>
  <c r="G30" i="8"/>
  <c r="G14" i="7"/>
  <c r="G20" i="7"/>
  <c r="G13" i="7"/>
  <c r="G13" i="8"/>
  <c r="G4" i="7"/>
  <c r="G4" i="8"/>
  <c r="G61" i="8"/>
  <c r="H61" i="1"/>
  <c r="G61" i="10"/>
  <c r="F42" i="7"/>
  <c r="F42" i="8"/>
  <c r="F30" i="7"/>
  <c r="F30" i="8"/>
  <c r="F14" i="7"/>
  <c r="F20" i="7"/>
  <c r="F13" i="7"/>
  <c r="F13" i="8"/>
  <c r="F4" i="7"/>
  <c r="F4" i="8"/>
  <c r="F61" i="8"/>
  <c r="G61" i="1"/>
  <c r="F61" i="10"/>
  <c r="E42" i="7"/>
  <c r="E42" i="8"/>
  <c r="E30" i="7"/>
  <c r="E30" i="8"/>
  <c r="E14" i="7"/>
  <c r="E20" i="7"/>
  <c r="E13" i="7"/>
  <c r="E13" i="8"/>
  <c r="E4" i="7"/>
  <c r="E4" i="8"/>
  <c r="E61" i="8"/>
  <c r="F61" i="1"/>
  <c r="E61" i="10"/>
  <c r="D42" i="7"/>
  <c r="D42" i="8"/>
  <c r="D30" i="7"/>
  <c r="D30" i="8"/>
  <c r="D14" i="7"/>
  <c r="D20" i="7"/>
  <c r="D13" i="7"/>
  <c r="D13" i="8"/>
  <c r="D4" i="7"/>
  <c r="D4" i="8"/>
  <c r="D61" i="8"/>
  <c r="E61" i="1"/>
  <c r="D61" i="10"/>
  <c r="C42" i="7"/>
  <c r="C42" i="8"/>
  <c r="C30" i="7"/>
  <c r="C30" i="8"/>
  <c r="C14" i="7"/>
  <c r="C20" i="7"/>
  <c r="C13" i="7"/>
  <c r="C13" i="8"/>
  <c r="C4" i="7"/>
  <c r="C4" i="8"/>
  <c r="C61" i="8"/>
  <c r="D61" i="1"/>
  <c r="C61" i="10"/>
  <c r="AA60" i="10"/>
  <c r="B60" i="10"/>
  <c r="AC60" i="10"/>
  <c r="Z60" i="10"/>
  <c r="Y60" i="10"/>
  <c r="X60" i="10"/>
  <c r="W60" i="10"/>
  <c r="V60" i="10"/>
  <c r="U60" i="10"/>
  <c r="T60" i="10"/>
  <c r="S60" i="10"/>
  <c r="R60" i="10"/>
  <c r="Q60" i="10"/>
  <c r="P60" i="10"/>
  <c r="O60" i="10"/>
  <c r="N60" i="10"/>
  <c r="M60" i="10"/>
  <c r="L60" i="10"/>
  <c r="K60" i="10"/>
  <c r="J60" i="10"/>
  <c r="I60" i="10"/>
  <c r="H60" i="10"/>
  <c r="G60" i="10"/>
  <c r="F60" i="10"/>
  <c r="E60" i="10"/>
  <c r="D60" i="10"/>
  <c r="C60" i="10"/>
  <c r="AA59" i="10"/>
  <c r="B59" i="10"/>
  <c r="AC59" i="10"/>
  <c r="Z59" i="10"/>
  <c r="Y59" i="10"/>
  <c r="X59" i="10"/>
  <c r="W59" i="10"/>
  <c r="V59" i="10"/>
  <c r="U59" i="10"/>
  <c r="T59" i="10"/>
  <c r="S59" i="10"/>
  <c r="R59" i="10"/>
  <c r="Q59" i="10"/>
  <c r="P59" i="10"/>
  <c r="O59" i="10"/>
  <c r="N59" i="10"/>
  <c r="M59" i="10"/>
  <c r="L59" i="10"/>
  <c r="K59" i="10"/>
  <c r="J59" i="10"/>
  <c r="I59" i="10"/>
  <c r="H59" i="10"/>
  <c r="G59" i="10"/>
  <c r="F59" i="10"/>
  <c r="E59" i="10"/>
  <c r="D59" i="10"/>
  <c r="C59" i="10"/>
  <c r="AA58" i="10"/>
  <c r="B58" i="10"/>
  <c r="AC58" i="10"/>
  <c r="Z58" i="10"/>
  <c r="Y58" i="10"/>
  <c r="X58" i="10"/>
  <c r="W58" i="10"/>
  <c r="V58" i="10"/>
  <c r="U58" i="10"/>
  <c r="T58" i="10"/>
  <c r="S58" i="10"/>
  <c r="R58" i="10"/>
  <c r="Q58" i="10"/>
  <c r="P58" i="10"/>
  <c r="O58" i="10"/>
  <c r="N58" i="10"/>
  <c r="M58" i="10"/>
  <c r="L58" i="10"/>
  <c r="K58" i="10"/>
  <c r="J58" i="10"/>
  <c r="I58" i="10"/>
  <c r="H58" i="10"/>
  <c r="G58" i="10"/>
  <c r="F58" i="10"/>
  <c r="E58" i="10"/>
  <c r="D58" i="10"/>
  <c r="C58" i="10"/>
  <c r="AA57" i="8"/>
  <c r="AA57" i="10"/>
  <c r="B57" i="8"/>
  <c r="B57" i="10"/>
  <c r="AC57" i="10"/>
  <c r="Z57" i="8"/>
  <c r="Z57" i="10"/>
  <c r="Y57" i="8"/>
  <c r="Y57" i="10"/>
  <c r="X57" i="8"/>
  <c r="X57" i="10"/>
  <c r="W57" i="8"/>
  <c r="W57" i="10"/>
  <c r="V57" i="8"/>
  <c r="V57" i="10"/>
  <c r="U57" i="8"/>
  <c r="U57" i="10"/>
  <c r="T57" i="8"/>
  <c r="T57" i="10"/>
  <c r="S57" i="8"/>
  <c r="S57" i="10"/>
  <c r="R57" i="8"/>
  <c r="R57" i="10"/>
  <c r="Q57" i="8"/>
  <c r="Q57" i="10"/>
  <c r="P57" i="8"/>
  <c r="P57" i="10"/>
  <c r="O57" i="8"/>
  <c r="O57" i="10"/>
  <c r="N57" i="8"/>
  <c r="N57" i="10"/>
  <c r="M57" i="8"/>
  <c r="M57" i="10"/>
  <c r="L57" i="8"/>
  <c r="L57" i="10"/>
  <c r="K57" i="8"/>
  <c r="K57" i="10"/>
  <c r="J57" i="8"/>
  <c r="J57" i="10"/>
  <c r="I57" i="8"/>
  <c r="I57" i="10"/>
  <c r="H57" i="8"/>
  <c r="H57" i="10"/>
  <c r="G57" i="8"/>
  <c r="G57" i="10"/>
  <c r="F57" i="8"/>
  <c r="F57" i="10"/>
  <c r="E57" i="8"/>
  <c r="E57" i="10"/>
  <c r="D57" i="8"/>
  <c r="D57" i="10"/>
  <c r="C57" i="8"/>
  <c r="C57" i="10"/>
  <c r="AA56" i="10"/>
  <c r="I56" i="10"/>
  <c r="AC56" i="10"/>
  <c r="Z56" i="10"/>
  <c r="Y56" i="10"/>
  <c r="X56" i="10"/>
  <c r="W56" i="10"/>
  <c r="V56" i="10"/>
  <c r="U56" i="10"/>
  <c r="T56" i="10"/>
  <c r="S56" i="10"/>
  <c r="R56" i="10"/>
  <c r="Q56" i="10"/>
  <c r="P56" i="10"/>
  <c r="O56" i="10"/>
  <c r="N56" i="10"/>
  <c r="M56" i="10"/>
  <c r="L56" i="10"/>
  <c r="K56" i="10"/>
  <c r="J56" i="10"/>
  <c r="AA55" i="10"/>
  <c r="B55" i="10"/>
  <c r="AC55" i="10"/>
  <c r="Z55" i="10"/>
  <c r="Y55" i="10"/>
  <c r="X55" i="10"/>
  <c r="W55" i="10"/>
  <c r="V55" i="10"/>
  <c r="U55" i="10"/>
  <c r="T55" i="10"/>
  <c r="S55" i="10"/>
  <c r="R55" i="10"/>
  <c r="Q55" i="10"/>
  <c r="P55" i="10"/>
  <c r="O55" i="10"/>
  <c r="N55" i="10"/>
  <c r="M55" i="10"/>
  <c r="L55" i="10"/>
  <c r="K55" i="10"/>
  <c r="J55" i="10"/>
  <c r="I55" i="10"/>
  <c r="H55" i="10"/>
  <c r="G55" i="10"/>
  <c r="F55" i="10"/>
  <c r="E55" i="10"/>
  <c r="D55" i="10"/>
  <c r="C55" i="10"/>
  <c r="AA54" i="10"/>
  <c r="B54" i="8"/>
  <c r="B54" i="10"/>
  <c r="AC54" i="10"/>
  <c r="Z54" i="10"/>
  <c r="Y54" i="10"/>
  <c r="X54" i="10"/>
  <c r="W54" i="10"/>
  <c r="V54" i="10"/>
  <c r="U54" i="10"/>
  <c r="T54" i="10"/>
  <c r="S54" i="10"/>
  <c r="R54" i="10"/>
  <c r="Q54" i="10"/>
  <c r="P54" i="10"/>
  <c r="O54" i="10"/>
  <c r="N54" i="10"/>
  <c r="M54" i="10"/>
  <c r="L54" i="10"/>
  <c r="K54" i="8"/>
  <c r="K54" i="10"/>
  <c r="J54" i="8"/>
  <c r="J54" i="10"/>
  <c r="I54" i="8"/>
  <c r="I54" i="10"/>
  <c r="H54" i="8"/>
  <c r="H54" i="10"/>
  <c r="G54" i="8"/>
  <c r="G54" i="10"/>
  <c r="F54" i="8"/>
  <c r="F54" i="10"/>
  <c r="E54" i="8"/>
  <c r="E54" i="10"/>
  <c r="D54" i="8"/>
  <c r="D54" i="10"/>
  <c r="C54" i="8"/>
  <c r="C54" i="10"/>
  <c r="AA53" i="10"/>
  <c r="B53" i="10"/>
  <c r="AC53" i="10"/>
  <c r="Z53" i="10"/>
  <c r="Y53" i="10"/>
  <c r="X53" i="10"/>
  <c r="W53" i="10"/>
  <c r="V53" i="10"/>
  <c r="U53" i="10"/>
  <c r="T53" i="10"/>
  <c r="S53" i="10"/>
  <c r="R53" i="10"/>
  <c r="Q53" i="10"/>
  <c r="P53" i="10"/>
  <c r="O53" i="10"/>
  <c r="N53" i="10"/>
  <c r="M53" i="10"/>
  <c r="L53" i="10"/>
  <c r="K53" i="10"/>
  <c r="J53" i="10"/>
  <c r="I53" i="10"/>
  <c r="H53" i="10"/>
  <c r="G53" i="10"/>
  <c r="F53" i="10"/>
  <c r="E53" i="10"/>
  <c r="D53" i="10"/>
  <c r="C53" i="10"/>
  <c r="AA52" i="10"/>
  <c r="B52" i="10"/>
  <c r="AC52" i="10"/>
  <c r="Z52" i="10"/>
  <c r="Y52" i="10"/>
  <c r="X52" i="10"/>
  <c r="W52" i="10"/>
  <c r="V52" i="10"/>
  <c r="U52" i="10"/>
  <c r="T52" i="10"/>
  <c r="S52" i="10"/>
  <c r="R52" i="10"/>
  <c r="Q52" i="10"/>
  <c r="P52" i="10"/>
  <c r="O52" i="10"/>
  <c r="N52" i="10"/>
  <c r="M52" i="10"/>
  <c r="L52" i="10"/>
  <c r="K52" i="10"/>
  <c r="J52" i="10"/>
  <c r="I52" i="10"/>
  <c r="H52" i="10"/>
  <c r="G52" i="10"/>
  <c r="F52" i="10"/>
  <c r="E52" i="10"/>
  <c r="D52" i="10"/>
  <c r="C52" i="10"/>
  <c r="AA51" i="10"/>
  <c r="B51" i="8"/>
  <c r="B51" i="10"/>
  <c r="AC51" i="10"/>
  <c r="Z51" i="10"/>
  <c r="Y51" i="10"/>
  <c r="X51" i="10"/>
  <c r="W51" i="10"/>
  <c r="V51" i="10"/>
  <c r="U51" i="10"/>
  <c r="T51" i="10"/>
  <c r="S51" i="10"/>
  <c r="R51" i="10"/>
  <c r="Q51" i="10"/>
  <c r="P51" i="10"/>
  <c r="O51" i="10"/>
  <c r="N51" i="10"/>
  <c r="M51" i="10"/>
  <c r="L51" i="10"/>
  <c r="K51" i="10"/>
  <c r="J51" i="10"/>
  <c r="I51" i="10"/>
  <c r="H51" i="10"/>
  <c r="G51" i="10"/>
  <c r="F51" i="10"/>
  <c r="E51" i="10"/>
  <c r="D51" i="10"/>
  <c r="C51" i="8"/>
  <c r="C51" i="10"/>
  <c r="AA50" i="10"/>
  <c r="B50" i="10"/>
  <c r="AC50" i="10"/>
  <c r="Z50" i="10"/>
  <c r="Y50" i="10"/>
  <c r="X50" i="10"/>
  <c r="W50" i="10"/>
  <c r="V50" i="10"/>
  <c r="U50" i="10"/>
  <c r="T50" i="10"/>
  <c r="S50" i="10"/>
  <c r="R50" i="10"/>
  <c r="Q50" i="10"/>
  <c r="P50" i="10"/>
  <c r="O50" i="10"/>
  <c r="N50" i="10"/>
  <c r="M50" i="10"/>
  <c r="L50" i="10"/>
  <c r="K50" i="10"/>
  <c r="J50" i="10"/>
  <c r="I50" i="10"/>
  <c r="H50" i="10"/>
  <c r="G50" i="10"/>
  <c r="F50" i="10"/>
  <c r="E50" i="10"/>
  <c r="D50" i="10"/>
  <c r="C50" i="10"/>
  <c r="AA49" i="10"/>
  <c r="B49" i="10"/>
  <c r="AC49" i="10"/>
  <c r="Z49" i="10"/>
  <c r="Y49" i="10"/>
  <c r="X49" i="10"/>
  <c r="W49" i="10"/>
  <c r="V49" i="10"/>
  <c r="U49" i="10"/>
  <c r="T49" i="10"/>
  <c r="S49" i="10"/>
  <c r="R49" i="10"/>
  <c r="Q49" i="10"/>
  <c r="P49" i="10"/>
  <c r="O49" i="10"/>
  <c r="N49" i="10"/>
  <c r="M49" i="10"/>
  <c r="L49" i="10"/>
  <c r="K49" i="10"/>
  <c r="J49" i="10"/>
  <c r="I49" i="10"/>
  <c r="H49" i="10"/>
  <c r="G49" i="10"/>
  <c r="F49" i="10"/>
  <c r="E49" i="10"/>
  <c r="D49" i="10"/>
  <c r="C49" i="10"/>
  <c r="AA48" i="10"/>
  <c r="B48" i="10"/>
  <c r="AC48" i="10"/>
  <c r="Z48" i="10"/>
  <c r="Y48" i="10"/>
  <c r="X48" i="10"/>
  <c r="W48" i="10"/>
  <c r="V48" i="10"/>
  <c r="U48" i="10"/>
  <c r="T48" i="10"/>
  <c r="S48" i="10"/>
  <c r="R48" i="10"/>
  <c r="Q48" i="10"/>
  <c r="P48" i="10"/>
  <c r="O48" i="10"/>
  <c r="N48" i="10"/>
  <c r="M48" i="10"/>
  <c r="L48" i="10"/>
  <c r="K48" i="10"/>
  <c r="J48" i="10"/>
  <c r="I48" i="10"/>
  <c r="H48" i="10"/>
  <c r="G48" i="10"/>
  <c r="F48" i="10"/>
  <c r="E48" i="10"/>
  <c r="D48" i="10"/>
  <c r="C48" i="10"/>
  <c r="AA47" i="10"/>
  <c r="B47" i="10"/>
  <c r="AC47" i="10"/>
  <c r="Z47" i="10"/>
  <c r="Y47" i="10"/>
  <c r="X47" i="10"/>
  <c r="W47" i="10"/>
  <c r="V47" i="10"/>
  <c r="U47" i="10"/>
  <c r="T47" i="10"/>
  <c r="S47" i="10"/>
  <c r="R47" i="10"/>
  <c r="Q47" i="10"/>
  <c r="P47" i="10"/>
  <c r="O47" i="10"/>
  <c r="N47" i="10"/>
  <c r="M47" i="10"/>
  <c r="L47" i="10"/>
  <c r="K47" i="10"/>
  <c r="J47" i="10"/>
  <c r="I47" i="10"/>
  <c r="H47" i="10"/>
  <c r="G47" i="10"/>
  <c r="F47" i="10"/>
  <c r="E47" i="10"/>
  <c r="D47" i="10"/>
  <c r="C47" i="10"/>
  <c r="AA46" i="10"/>
  <c r="B46" i="10"/>
  <c r="AC46" i="10"/>
  <c r="Z46" i="10"/>
  <c r="Y46" i="10"/>
  <c r="X46" i="10"/>
  <c r="W46" i="10"/>
  <c r="V46" i="10"/>
  <c r="U46" i="10"/>
  <c r="T46" i="10"/>
  <c r="S46" i="10"/>
  <c r="R46" i="10"/>
  <c r="Q46" i="10"/>
  <c r="P46" i="10"/>
  <c r="O46" i="10"/>
  <c r="N46" i="10"/>
  <c r="M46" i="10"/>
  <c r="L46" i="10"/>
  <c r="K46" i="10"/>
  <c r="J46" i="10"/>
  <c r="I46" i="10"/>
  <c r="H46" i="10"/>
  <c r="G46" i="10"/>
  <c r="F46" i="10"/>
  <c r="E46" i="10"/>
  <c r="D46" i="10"/>
  <c r="C46" i="10"/>
  <c r="AA45" i="10"/>
  <c r="B45" i="10"/>
  <c r="AC45" i="10"/>
  <c r="Z45" i="10"/>
  <c r="Y45" i="10"/>
  <c r="X45" i="10"/>
  <c r="W45" i="10"/>
  <c r="V45" i="10"/>
  <c r="U45" i="10"/>
  <c r="T45" i="10"/>
  <c r="S45" i="10"/>
  <c r="R45" i="10"/>
  <c r="Q45" i="10"/>
  <c r="P45" i="10"/>
  <c r="O45" i="10"/>
  <c r="N45" i="10"/>
  <c r="M45" i="10"/>
  <c r="L45" i="10"/>
  <c r="K45" i="10"/>
  <c r="J45" i="10"/>
  <c r="I45" i="10"/>
  <c r="H45" i="10"/>
  <c r="G45" i="10"/>
  <c r="F45" i="10"/>
  <c r="E45" i="10"/>
  <c r="D45" i="10"/>
  <c r="C45" i="10"/>
  <c r="AA44" i="10"/>
  <c r="B44" i="10"/>
  <c r="AC44" i="10"/>
  <c r="Z44" i="10"/>
  <c r="Y44" i="10"/>
  <c r="X44" i="10"/>
  <c r="W44" i="10"/>
  <c r="V44" i="10"/>
  <c r="U44" i="10"/>
  <c r="T44" i="10"/>
  <c r="S44" i="10"/>
  <c r="R44" i="10"/>
  <c r="Q44" i="10"/>
  <c r="P44" i="10"/>
  <c r="O44" i="10"/>
  <c r="N44" i="10"/>
  <c r="M44" i="10"/>
  <c r="L44" i="10"/>
  <c r="K44" i="10"/>
  <c r="J44" i="10"/>
  <c r="I44" i="10"/>
  <c r="H44" i="10"/>
  <c r="G44" i="10"/>
  <c r="F44" i="10"/>
  <c r="E44" i="10"/>
  <c r="D44" i="10"/>
  <c r="C44" i="10"/>
  <c r="AA43" i="10"/>
  <c r="B43" i="10"/>
  <c r="AC43" i="10"/>
  <c r="Z43" i="10"/>
  <c r="Y43" i="10"/>
  <c r="X43" i="10"/>
  <c r="W43" i="10"/>
  <c r="V43" i="10"/>
  <c r="U43" i="10"/>
  <c r="T43" i="10"/>
  <c r="S43" i="10"/>
  <c r="R43" i="10"/>
  <c r="Q43" i="10"/>
  <c r="P43" i="10"/>
  <c r="O43" i="10"/>
  <c r="N43" i="10"/>
  <c r="M43" i="10"/>
  <c r="L43" i="10"/>
  <c r="K43" i="10"/>
  <c r="J43" i="10"/>
  <c r="I43" i="10"/>
  <c r="H43" i="10"/>
  <c r="G43" i="10"/>
  <c r="F43" i="10"/>
  <c r="E43" i="10"/>
  <c r="D43" i="10"/>
  <c r="C43" i="10"/>
  <c r="AA42" i="10"/>
  <c r="B42" i="10"/>
  <c r="AC42" i="10"/>
  <c r="Z42" i="10"/>
  <c r="Y42" i="10"/>
  <c r="X42" i="10"/>
  <c r="W42" i="10"/>
  <c r="V42" i="10"/>
  <c r="U42" i="10"/>
  <c r="T42" i="10"/>
  <c r="S42" i="10"/>
  <c r="R42" i="10"/>
  <c r="Q42" i="10"/>
  <c r="P42" i="10"/>
  <c r="O42" i="10"/>
  <c r="N42" i="10"/>
  <c r="M42" i="10"/>
  <c r="L42" i="10"/>
  <c r="K42" i="10"/>
  <c r="J42" i="10"/>
  <c r="I42" i="10"/>
  <c r="H42" i="10"/>
  <c r="G42" i="10"/>
  <c r="F42" i="10"/>
  <c r="E42" i="10"/>
  <c r="D42" i="10"/>
  <c r="C42" i="10"/>
  <c r="AA41" i="10"/>
  <c r="B41" i="10"/>
  <c r="AC41" i="10"/>
  <c r="Z41" i="10"/>
  <c r="Y41" i="10"/>
  <c r="X41" i="10"/>
  <c r="W41" i="10"/>
  <c r="V41" i="10"/>
  <c r="U41" i="10"/>
  <c r="T41" i="10"/>
  <c r="S41" i="10"/>
  <c r="R41" i="10"/>
  <c r="Q41" i="10"/>
  <c r="P41" i="10"/>
  <c r="O41" i="10"/>
  <c r="N41" i="10"/>
  <c r="M41" i="10"/>
  <c r="L41" i="10"/>
  <c r="K41" i="10"/>
  <c r="J41" i="10"/>
  <c r="I41" i="10"/>
  <c r="H41" i="10"/>
  <c r="G41" i="10"/>
  <c r="F41" i="10"/>
  <c r="E41" i="10"/>
  <c r="D41" i="10"/>
  <c r="C41" i="10"/>
  <c r="AA40" i="10"/>
  <c r="N40" i="10"/>
  <c r="AC40" i="10"/>
  <c r="Z40" i="10"/>
  <c r="Y40" i="10"/>
  <c r="X40" i="10"/>
  <c r="W40" i="10"/>
  <c r="V40" i="10"/>
  <c r="U40" i="10"/>
  <c r="T40" i="10"/>
  <c r="S40" i="10"/>
  <c r="R40" i="10"/>
  <c r="Q40" i="10"/>
  <c r="P40" i="10"/>
  <c r="O40" i="10"/>
  <c r="AA39" i="10"/>
  <c r="B39" i="10"/>
  <c r="AC39" i="10"/>
  <c r="Z39" i="10"/>
  <c r="Y39" i="10"/>
  <c r="X39" i="10"/>
  <c r="W39" i="10"/>
  <c r="V39" i="10"/>
  <c r="U39" i="10"/>
  <c r="T39" i="10"/>
  <c r="S39" i="10"/>
  <c r="R39" i="10"/>
  <c r="Q39" i="10"/>
  <c r="P39" i="10"/>
  <c r="O39" i="10"/>
  <c r="N39" i="10"/>
  <c r="M39" i="10"/>
  <c r="L39" i="10"/>
  <c r="K39" i="10"/>
  <c r="J39" i="10"/>
  <c r="I39" i="10"/>
  <c r="H39" i="10"/>
  <c r="G39" i="10"/>
  <c r="F39" i="10"/>
  <c r="E39" i="10"/>
  <c r="D39" i="10"/>
  <c r="C39" i="10"/>
  <c r="AA38" i="10"/>
  <c r="B38" i="10"/>
  <c r="AC38" i="10"/>
  <c r="Z38" i="10"/>
  <c r="Y38" i="10"/>
  <c r="X38" i="10"/>
  <c r="W38" i="10"/>
  <c r="V38" i="10"/>
  <c r="U38" i="10"/>
  <c r="T38" i="10"/>
  <c r="S38" i="10"/>
  <c r="R38" i="10"/>
  <c r="Q38" i="10"/>
  <c r="P38" i="10"/>
  <c r="O38" i="10"/>
  <c r="N38" i="10"/>
  <c r="M38" i="10"/>
  <c r="L38" i="10"/>
  <c r="K38" i="10"/>
  <c r="J38" i="10"/>
  <c r="I38" i="10"/>
  <c r="H38" i="10"/>
  <c r="G38" i="10"/>
  <c r="F38" i="10"/>
  <c r="E38" i="10"/>
  <c r="D38" i="10"/>
  <c r="C38" i="10"/>
  <c r="AA37" i="10"/>
  <c r="B37" i="10"/>
  <c r="AC37" i="10"/>
  <c r="Z37" i="10"/>
  <c r="Y37" i="10"/>
  <c r="X37" i="10"/>
  <c r="W37" i="10"/>
  <c r="V37" i="10"/>
  <c r="U37" i="10"/>
  <c r="T37" i="10"/>
  <c r="S37" i="10"/>
  <c r="R37" i="10"/>
  <c r="Q37" i="10"/>
  <c r="P37" i="10"/>
  <c r="O37" i="10"/>
  <c r="N37" i="10"/>
  <c r="M37" i="10"/>
  <c r="L37" i="10"/>
  <c r="K37" i="10"/>
  <c r="J37" i="10"/>
  <c r="I37" i="10"/>
  <c r="H37" i="10"/>
  <c r="G37" i="10"/>
  <c r="F37" i="10"/>
  <c r="E37" i="10"/>
  <c r="D37" i="10"/>
  <c r="C37" i="10"/>
  <c r="AA36" i="10"/>
  <c r="B36" i="10"/>
  <c r="AC36" i="10"/>
  <c r="Z36" i="10"/>
  <c r="Y36" i="10"/>
  <c r="X36" i="10"/>
  <c r="W36" i="10"/>
  <c r="V36" i="10"/>
  <c r="U36" i="10"/>
  <c r="T36" i="10"/>
  <c r="S36" i="10"/>
  <c r="R36" i="10"/>
  <c r="Q36" i="10"/>
  <c r="P36" i="10"/>
  <c r="O36" i="10"/>
  <c r="N36" i="10"/>
  <c r="M36" i="10"/>
  <c r="L36" i="10"/>
  <c r="K36" i="10"/>
  <c r="J36" i="10"/>
  <c r="I36" i="10"/>
  <c r="H36" i="10"/>
  <c r="G36" i="10"/>
  <c r="F36" i="10"/>
  <c r="E36" i="10"/>
  <c r="D36" i="10"/>
  <c r="C36" i="10"/>
  <c r="AA35" i="10"/>
  <c r="B35" i="10"/>
  <c r="AC35" i="10"/>
  <c r="Z35" i="10"/>
  <c r="Y35" i="10"/>
  <c r="X35" i="10"/>
  <c r="W35" i="10"/>
  <c r="V35" i="10"/>
  <c r="U35" i="10"/>
  <c r="T35" i="10"/>
  <c r="S35" i="10"/>
  <c r="R35" i="10"/>
  <c r="Q35" i="10"/>
  <c r="P35" i="10"/>
  <c r="O35" i="10"/>
  <c r="N35" i="10"/>
  <c r="M35" i="10"/>
  <c r="L35" i="10"/>
  <c r="K35" i="10"/>
  <c r="J35" i="10"/>
  <c r="I35" i="10"/>
  <c r="H35" i="10"/>
  <c r="G35" i="10"/>
  <c r="F35" i="10"/>
  <c r="E35" i="10"/>
  <c r="D35" i="10"/>
  <c r="C35" i="10"/>
  <c r="AA34" i="10"/>
  <c r="B34" i="10"/>
  <c r="AC34" i="10"/>
  <c r="Z34" i="10"/>
  <c r="Y34" i="10"/>
  <c r="X34" i="10"/>
  <c r="W34" i="10"/>
  <c r="V34" i="10"/>
  <c r="U34" i="10"/>
  <c r="T34" i="10"/>
  <c r="S34" i="10"/>
  <c r="R34" i="10"/>
  <c r="Q34" i="10"/>
  <c r="P34" i="10"/>
  <c r="O34" i="10"/>
  <c r="N34" i="10"/>
  <c r="M34" i="10"/>
  <c r="L34" i="10"/>
  <c r="K34" i="10"/>
  <c r="J34" i="10"/>
  <c r="I34" i="10"/>
  <c r="H34" i="10"/>
  <c r="G34" i="10"/>
  <c r="F34" i="10"/>
  <c r="E34" i="10"/>
  <c r="D34" i="10"/>
  <c r="C34" i="10"/>
  <c r="AA33" i="10"/>
  <c r="B33" i="10"/>
  <c r="AC33" i="10"/>
  <c r="Z33" i="10"/>
  <c r="Y33" i="10"/>
  <c r="X33" i="10"/>
  <c r="W33" i="10"/>
  <c r="V33" i="10"/>
  <c r="U33" i="10"/>
  <c r="T33" i="10"/>
  <c r="S33" i="10"/>
  <c r="R33" i="10"/>
  <c r="Q33" i="10"/>
  <c r="P33" i="10"/>
  <c r="O33" i="10"/>
  <c r="N33" i="10"/>
  <c r="M33" i="10"/>
  <c r="L33" i="10"/>
  <c r="K33" i="10"/>
  <c r="J33" i="10"/>
  <c r="I33" i="10"/>
  <c r="H33" i="10"/>
  <c r="G33" i="10"/>
  <c r="F33" i="10"/>
  <c r="E33" i="10"/>
  <c r="D33" i="10"/>
  <c r="C33" i="10"/>
  <c r="AA32" i="10"/>
  <c r="B32" i="8"/>
  <c r="B32" i="10"/>
  <c r="AC32" i="10"/>
  <c r="Z32" i="10"/>
  <c r="Y32" i="10"/>
  <c r="X32" i="10"/>
  <c r="W32" i="10"/>
  <c r="V32" i="10"/>
  <c r="U32" i="10"/>
  <c r="T32" i="10"/>
  <c r="S32" i="10"/>
  <c r="R32" i="10"/>
  <c r="Q32" i="10"/>
  <c r="P32" i="10"/>
  <c r="O32" i="10"/>
  <c r="N32" i="10"/>
  <c r="M32" i="10"/>
  <c r="L32" i="10"/>
  <c r="K32" i="10"/>
  <c r="J32" i="10"/>
  <c r="I32" i="10"/>
  <c r="H32" i="10"/>
  <c r="G32" i="10"/>
  <c r="F32" i="10"/>
  <c r="E32" i="10"/>
  <c r="D32" i="8"/>
  <c r="D32" i="10"/>
  <c r="C32" i="8"/>
  <c r="C32" i="10"/>
  <c r="AA31" i="10"/>
  <c r="B31" i="10"/>
  <c r="AC31" i="10"/>
  <c r="Z31" i="10"/>
  <c r="Y31" i="10"/>
  <c r="X31" i="10"/>
  <c r="W31" i="10"/>
  <c r="V31" i="10"/>
  <c r="U31" i="10"/>
  <c r="T31" i="10"/>
  <c r="S31" i="10"/>
  <c r="R31" i="10"/>
  <c r="Q31" i="10"/>
  <c r="P31" i="10"/>
  <c r="O31" i="10"/>
  <c r="N31" i="10"/>
  <c r="M31" i="10"/>
  <c r="L31" i="10"/>
  <c r="K31" i="10"/>
  <c r="J31" i="10"/>
  <c r="I31" i="10"/>
  <c r="H31" i="10"/>
  <c r="G31" i="10"/>
  <c r="F31" i="10"/>
  <c r="E31" i="10"/>
  <c r="D31" i="10"/>
  <c r="C31" i="10"/>
  <c r="AA30" i="10"/>
  <c r="B30" i="10"/>
  <c r="AC30" i="10"/>
  <c r="Z30" i="10"/>
  <c r="Y30" i="10"/>
  <c r="X30" i="10"/>
  <c r="W30" i="10"/>
  <c r="V30" i="10"/>
  <c r="U30" i="10"/>
  <c r="T30" i="10"/>
  <c r="S30" i="10"/>
  <c r="R30" i="10"/>
  <c r="Q30" i="10"/>
  <c r="P30" i="10"/>
  <c r="O30" i="10"/>
  <c r="N30" i="10"/>
  <c r="M30" i="10"/>
  <c r="L30" i="10"/>
  <c r="K30" i="10"/>
  <c r="J30" i="10"/>
  <c r="I30" i="10"/>
  <c r="H30" i="10"/>
  <c r="G30" i="10"/>
  <c r="F30" i="10"/>
  <c r="E30" i="10"/>
  <c r="D30" i="10"/>
  <c r="C30" i="10"/>
  <c r="AA29" i="10"/>
  <c r="B29" i="10"/>
  <c r="AC29" i="10"/>
  <c r="Z29" i="10"/>
  <c r="Y29" i="10"/>
  <c r="X29" i="10"/>
  <c r="W29" i="10"/>
  <c r="V29" i="10"/>
  <c r="U29" i="10"/>
  <c r="T29" i="10"/>
  <c r="S29" i="10"/>
  <c r="R29" i="10"/>
  <c r="Q29" i="10"/>
  <c r="P29" i="10"/>
  <c r="O29" i="10"/>
  <c r="N29" i="10"/>
  <c r="M29" i="10"/>
  <c r="L29" i="10"/>
  <c r="K29" i="10"/>
  <c r="J29" i="10"/>
  <c r="I29" i="10"/>
  <c r="H29" i="10"/>
  <c r="G29" i="10"/>
  <c r="F29" i="10"/>
  <c r="E29" i="10"/>
  <c r="D29" i="10"/>
  <c r="C29" i="10"/>
  <c r="AA28" i="10"/>
  <c r="B28" i="10"/>
  <c r="AC28" i="10"/>
  <c r="Z28" i="10"/>
  <c r="Y28" i="10"/>
  <c r="X28" i="10"/>
  <c r="W28" i="10"/>
  <c r="V28" i="10"/>
  <c r="U28" i="10"/>
  <c r="T28" i="10"/>
  <c r="S28" i="10"/>
  <c r="R28" i="10"/>
  <c r="Q28" i="10"/>
  <c r="P28" i="10"/>
  <c r="O28" i="10"/>
  <c r="N28" i="10"/>
  <c r="M28" i="10"/>
  <c r="L28" i="10"/>
  <c r="K28" i="10"/>
  <c r="J28" i="10"/>
  <c r="I28" i="10"/>
  <c r="H28" i="10"/>
  <c r="G28" i="10"/>
  <c r="F28" i="10"/>
  <c r="E28" i="10"/>
  <c r="D28" i="10"/>
  <c r="C28" i="10"/>
  <c r="AA27" i="10"/>
  <c r="B27" i="10"/>
  <c r="AC27" i="10"/>
  <c r="Z27" i="10"/>
  <c r="Y27" i="10"/>
  <c r="X27" i="10"/>
  <c r="W27" i="10"/>
  <c r="V27" i="10"/>
  <c r="U27" i="10"/>
  <c r="T27" i="10"/>
  <c r="S27" i="10"/>
  <c r="R27" i="10"/>
  <c r="Q27" i="10"/>
  <c r="P27" i="10"/>
  <c r="O27" i="10"/>
  <c r="N27" i="10"/>
  <c r="M27" i="10"/>
  <c r="L27" i="10"/>
  <c r="K27" i="10"/>
  <c r="J27" i="10"/>
  <c r="I27" i="10"/>
  <c r="H27" i="10"/>
  <c r="G27" i="10"/>
  <c r="F27" i="10"/>
  <c r="E27" i="10"/>
  <c r="D27" i="10"/>
  <c r="C27" i="10"/>
  <c r="AA26" i="10"/>
  <c r="B26" i="8"/>
  <c r="B26" i="10"/>
  <c r="AC26" i="10"/>
  <c r="Z26" i="10"/>
  <c r="Y26" i="10"/>
  <c r="X26" i="10"/>
  <c r="W26" i="10"/>
  <c r="V26" i="10"/>
  <c r="U26" i="10"/>
  <c r="T26" i="10"/>
  <c r="S26" i="10"/>
  <c r="R26" i="10"/>
  <c r="Q26" i="10"/>
  <c r="P26" i="10"/>
  <c r="O26" i="10"/>
  <c r="N26" i="10"/>
  <c r="M26" i="10"/>
  <c r="L26" i="8"/>
  <c r="L26" i="10"/>
  <c r="K26" i="8"/>
  <c r="K26" i="10"/>
  <c r="J26" i="8"/>
  <c r="J26" i="10"/>
  <c r="I26" i="8"/>
  <c r="I26" i="10"/>
  <c r="H26" i="8"/>
  <c r="H26" i="10"/>
  <c r="G26" i="8"/>
  <c r="G26" i="10"/>
  <c r="F26" i="8"/>
  <c r="F26" i="10"/>
  <c r="E26" i="8"/>
  <c r="E26" i="10"/>
  <c r="D26" i="8"/>
  <c r="D26" i="10"/>
  <c r="C26" i="8"/>
  <c r="C26" i="10"/>
  <c r="AA25" i="8"/>
  <c r="AA25" i="10"/>
  <c r="B25" i="10"/>
  <c r="AC25" i="10"/>
  <c r="Z25" i="10"/>
  <c r="Y25" i="10"/>
  <c r="X25" i="10"/>
  <c r="W25" i="10"/>
  <c r="V25" i="10"/>
  <c r="U25" i="10"/>
  <c r="T25" i="10"/>
  <c r="S25" i="10"/>
  <c r="R25" i="10"/>
  <c r="Q25" i="10"/>
  <c r="P25" i="10"/>
  <c r="O25" i="10"/>
  <c r="N25" i="10"/>
  <c r="M25" i="10"/>
  <c r="L25" i="10"/>
  <c r="K25" i="10"/>
  <c r="J25" i="10"/>
  <c r="I25" i="10"/>
  <c r="H25" i="10"/>
  <c r="G25" i="10"/>
  <c r="F25" i="10"/>
  <c r="E25" i="10"/>
  <c r="D25" i="10"/>
  <c r="C25" i="10"/>
  <c r="AA24" i="10"/>
  <c r="B24" i="10"/>
  <c r="AC24" i="10"/>
  <c r="Z24" i="10"/>
  <c r="Y24" i="10"/>
  <c r="X24" i="10"/>
  <c r="W24" i="10"/>
  <c r="V24" i="10"/>
  <c r="U24" i="10"/>
  <c r="T24" i="10"/>
  <c r="S24" i="10"/>
  <c r="R24" i="10"/>
  <c r="Q24" i="10"/>
  <c r="P24" i="10"/>
  <c r="O24" i="10"/>
  <c r="N24" i="10"/>
  <c r="M24" i="10"/>
  <c r="L24" i="10"/>
  <c r="K24" i="10"/>
  <c r="J24" i="10"/>
  <c r="I24" i="10"/>
  <c r="H24" i="10"/>
  <c r="G24" i="10"/>
  <c r="F24" i="10"/>
  <c r="E24" i="10"/>
  <c r="D24" i="10"/>
  <c r="C24" i="10"/>
  <c r="AA23" i="10"/>
  <c r="B23" i="10"/>
  <c r="AC23" i="10"/>
  <c r="Z23" i="10"/>
  <c r="Y23" i="10"/>
  <c r="X23" i="10"/>
  <c r="W23" i="10"/>
  <c r="V23" i="10"/>
  <c r="U23" i="10"/>
  <c r="T23" i="10"/>
  <c r="S23" i="10"/>
  <c r="R23" i="10"/>
  <c r="Q23" i="10"/>
  <c r="P23" i="10"/>
  <c r="O23" i="10"/>
  <c r="N23" i="10"/>
  <c r="M23" i="10"/>
  <c r="L23" i="10"/>
  <c r="K23" i="10"/>
  <c r="J23" i="10"/>
  <c r="I23" i="10"/>
  <c r="H23" i="10"/>
  <c r="G23" i="10"/>
  <c r="F23" i="10"/>
  <c r="E23" i="10"/>
  <c r="D23" i="10"/>
  <c r="C23" i="10"/>
  <c r="AA22" i="10"/>
  <c r="B22" i="10"/>
  <c r="AC22" i="10"/>
  <c r="Z22" i="10"/>
  <c r="Y22" i="10"/>
  <c r="X22" i="10"/>
  <c r="W22" i="10"/>
  <c r="V22" i="10"/>
  <c r="U22" i="10"/>
  <c r="T22" i="10"/>
  <c r="S22" i="10"/>
  <c r="R22" i="10"/>
  <c r="Q22" i="10"/>
  <c r="P22" i="10"/>
  <c r="O22" i="10"/>
  <c r="N22" i="10"/>
  <c r="M22" i="10"/>
  <c r="L22" i="10"/>
  <c r="K22" i="10"/>
  <c r="J22" i="10"/>
  <c r="I22" i="10"/>
  <c r="H22" i="10"/>
  <c r="G22" i="10"/>
  <c r="F22" i="10"/>
  <c r="E22" i="10"/>
  <c r="D22" i="10"/>
  <c r="C22" i="10"/>
  <c r="AA21" i="10"/>
  <c r="B21" i="8"/>
  <c r="B21" i="10"/>
  <c r="AC21" i="10"/>
  <c r="Z21" i="10"/>
  <c r="Y21" i="10"/>
  <c r="X21" i="10"/>
  <c r="W21" i="10"/>
  <c r="V21" i="10"/>
  <c r="U21" i="10"/>
  <c r="T21" i="10"/>
  <c r="S21" i="10"/>
  <c r="R21" i="10"/>
  <c r="Q21" i="10"/>
  <c r="P21" i="10"/>
  <c r="O21" i="10"/>
  <c r="N21" i="10"/>
  <c r="M21" i="8"/>
  <c r="M21" i="10"/>
  <c r="L21" i="8"/>
  <c r="L21" i="10"/>
  <c r="K21" i="8"/>
  <c r="K21" i="10"/>
  <c r="J21" i="8"/>
  <c r="J21" i="10"/>
  <c r="I21" i="8"/>
  <c r="I21" i="10"/>
  <c r="H21" i="8"/>
  <c r="H21" i="10"/>
  <c r="G21" i="8"/>
  <c r="G21" i="10"/>
  <c r="F21" i="8"/>
  <c r="F21" i="10"/>
  <c r="E21" i="8"/>
  <c r="E21" i="10"/>
  <c r="D21" i="8"/>
  <c r="D21" i="10"/>
  <c r="C21" i="8"/>
  <c r="C21" i="10"/>
  <c r="AA20" i="8"/>
  <c r="AA20" i="10"/>
  <c r="B20" i="8"/>
  <c r="B20" i="10"/>
  <c r="AC20" i="10"/>
  <c r="Z20" i="8"/>
  <c r="Z20" i="10"/>
  <c r="Y20" i="8"/>
  <c r="Y20" i="10"/>
  <c r="X20" i="8"/>
  <c r="X20" i="10"/>
  <c r="W20" i="8"/>
  <c r="W20" i="10"/>
  <c r="V20" i="8"/>
  <c r="V20" i="10"/>
  <c r="U20" i="8"/>
  <c r="U20" i="10"/>
  <c r="T20" i="8"/>
  <c r="T20" i="10"/>
  <c r="S20" i="8"/>
  <c r="S20" i="10"/>
  <c r="R20" i="8"/>
  <c r="R20" i="10"/>
  <c r="Q20" i="8"/>
  <c r="Q20" i="10"/>
  <c r="P20" i="8"/>
  <c r="P20" i="10"/>
  <c r="O20" i="8"/>
  <c r="O20" i="10"/>
  <c r="N20" i="8"/>
  <c r="N20" i="10"/>
  <c r="M20" i="8"/>
  <c r="M20" i="10"/>
  <c r="L20" i="8"/>
  <c r="L20" i="10"/>
  <c r="K20" i="8"/>
  <c r="K20" i="10"/>
  <c r="J20" i="8"/>
  <c r="J20" i="10"/>
  <c r="I20" i="8"/>
  <c r="I20" i="10"/>
  <c r="H20" i="8"/>
  <c r="H20" i="10"/>
  <c r="G20" i="8"/>
  <c r="G20" i="10"/>
  <c r="F20" i="8"/>
  <c r="F20" i="10"/>
  <c r="E20" i="8"/>
  <c r="E20" i="10"/>
  <c r="D20" i="8"/>
  <c r="D20" i="10"/>
  <c r="C20" i="8"/>
  <c r="C20" i="10"/>
  <c r="AA19" i="10"/>
  <c r="B19" i="10"/>
  <c r="AC19" i="10"/>
  <c r="Z19" i="10"/>
  <c r="Y19" i="10"/>
  <c r="X19" i="10"/>
  <c r="W19" i="10"/>
  <c r="V19" i="10"/>
  <c r="U19" i="10"/>
  <c r="T19" i="10"/>
  <c r="S19" i="10"/>
  <c r="R19" i="10"/>
  <c r="Q19" i="10"/>
  <c r="P19" i="10"/>
  <c r="O19" i="10"/>
  <c r="N19" i="10"/>
  <c r="M19" i="10"/>
  <c r="L19" i="10"/>
  <c r="K19" i="10"/>
  <c r="J19" i="10"/>
  <c r="I19" i="10"/>
  <c r="H19" i="10"/>
  <c r="G19" i="10"/>
  <c r="F19" i="10"/>
  <c r="E19" i="10"/>
  <c r="D19" i="10"/>
  <c r="C19" i="10"/>
  <c r="AA18" i="10"/>
  <c r="B18" i="10"/>
  <c r="AC18" i="10"/>
  <c r="Z18" i="10"/>
  <c r="Y18" i="10"/>
  <c r="X18" i="10"/>
  <c r="W18" i="10"/>
  <c r="V18" i="10"/>
  <c r="U18" i="10"/>
  <c r="T18" i="10"/>
  <c r="S18" i="10"/>
  <c r="R18" i="10"/>
  <c r="Q18" i="10"/>
  <c r="P18" i="10"/>
  <c r="O18" i="10"/>
  <c r="N18" i="10"/>
  <c r="M18" i="10"/>
  <c r="L18" i="10"/>
  <c r="K18" i="10"/>
  <c r="J18" i="10"/>
  <c r="I18" i="10"/>
  <c r="H18" i="10"/>
  <c r="G18" i="10"/>
  <c r="F18" i="10"/>
  <c r="E18" i="10"/>
  <c r="D18" i="10"/>
  <c r="C18" i="10"/>
  <c r="AA17" i="10"/>
  <c r="B17" i="10"/>
  <c r="AC17" i="10"/>
  <c r="Z17" i="10"/>
  <c r="Y17" i="10"/>
  <c r="X17" i="10"/>
  <c r="W17" i="10"/>
  <c r="V17" i="10"/>
  <c r="U17" i="10"/>
  <c r="T17" i="10"/>
  <c r="S17" i="10"/>
  <c r="R17" i="10"/>
  <c r="Q17" i="10"/>
  <c r="P17" i="10"/>
  <c r="O17" i="10"/>
  <c r="N17" i="10"/>
  <c r="M17" i="10"/>
  <c r="L17" i="10"/>
  <c r="K17" i="10"/>
  <c r="J17" i="10"/>
  <c r="I17" i="10"/>
  <c r="H17" i="10"/>
  <c r="G17" i="10"/>
  <c r="F17" i="10"/>
  <c r="E17" i="10"/>
  <c r="D17" i="10"/>
  <c r="C17" i="10"/>
  <c r="AA16" i="10"/>
  <c r="B16" i="10"/>
  <c r="AC16" i="10"/>
  <c r="Z16" i="10"/>
  <c r="Y16" i="10"/>
  <c r="X16" i="10"/>
  <c r="W16" i="10"/>
  <c r="V16" i="10"/>
  <c r="U16" i="10"/>
  <c r="T16" i="10"/>
  <c r="S16" i="10"/>
  <c r="R16" i="10"/>
  <c r="Q16" i="10"/>
  <c r="P16" i="10"/>
  <c r="O16" i="10"/>
  <c r="N16" i="10"/>
  <c r="M16" i="10"/>
  <c r="L16" i="10"/>
  <c r="K16" i="10"/>
  <c r="J16" i="10"/>
  <c r="I16" i="10"/>
  <c r="H16" i="10"/>
  <c r="G16" i="10"/>
  <c r="F16" i="10"/>
  <c r="E16" i="10"/>
  <c r="D16" i="10"/>
  <c r="C16" i="10"/>
  <c r="AA15" i="10"/>
  <c r="B15" i="10"/>
  <c r="AC15" i="10"/>
  <c r="Z15" i="10"/>
  <c r="Y15" i="10"/>
  <c r="X15" i="10"/>
  <c r="W15" i="10"/>
  <c r="V15" i="10"/>
  <c r="U15" i="10"/>
  <c r="T15" i="10"/>
  <c r="S15" i="10"/>
  <c r="R15" i="10"/>
  <c r="Q15" i="10"/>
  <c r="P15" i="10"/>
  <c r="O15" i="10"/>
  <c r="N15" i="10"/>
  <c r="M15" i="10"/>
  <c r="L15" i="10"/>
  <c r="K15" i="10"/>
  <c r="J15" i="10"/>
  <c r="I15" i="10"/>
  <c r="H15" i="10"/>
  <c r="G15" i="10"/>
  <c r="F15" i="10"/>
  <c r="E15" i="10"/>
  <c r="D15" i="10"/>
  <c r="C15" i="10"/>
  <c r="AA14" i="8"/>
  <c r="AA14" i="10"/>
  <c r="B14" i="8"/>
  <c r="B14" i="10"/>
  <c r="AC14" i="10"/>
  <c r="Z14" i="8"/>
  <c r="Z14" i="10"/>
  <c r="Y14" i="8"/>
  <c r="Y14" i="10"/>
  <c r="X14" i="8"/>
  <c r="X14" i="10"/>
  <c r="W14" i="8"/>
  <c r="W14" i="10"/>
  <c r="V14" i="8"/>
  <c r="V14" i="10"/>
  <c r="U14" i="8"/>
  <c r="U14" i="10"/>
  <c r="T14" i="8"/>
  <c r="T14" i="10"/>
  <c r="S14" i="8"/>
  <c r="S14" i="10"/>
  <c r="R14" i="8"/>
  <c r="R14" i="10"/>
  <c r="Q14" i="8"/>
  <c r="Q14" i="10"/>
  <c r="P14" i="8"/>
  <c r="P14" i="10"/>
  <c r="O14" i="8"/>
  <c r="O14" i="10"/>
  <c r="N14" i="8"/>
  <c r="N14" i="10"/>
  <c r="M14" i="8"/>
  <c r="M14" i="10"/>
  <c r="L14" i="8"/>
  <c r="L14" i="10"/>
  <c r="K14" i="8"/>
  <c r="K14" i="10"/>
  <c r="J14" i="8"/>
  <c r="J14" i="10"/>
  <c r="I14" i="8"/>
  <c r="I14" i="10"/>
  <c r="H14" i="8"/>
  <c r="H14" i="10"/>
  <c r="G14" i="8"/>
  <c r="G14" i="10"/>
  <c r="F14" i="8"/>
  <c r="F14" i="10"/>
  <c r="E14" i="8"/>
  <c r="E14" i="10"/>
  <c r="D14" i="8"/>
  <c r="D14" i="10"/>
  <c r="C14" i="8"/>
  <c r="C14" i="10"/>
  <c r="AA13" i="10"/>
  <c r="B13" i="10"/>
  <c r="AC13" i="10"/>
  <c r="Z13" i="10"/>
  <c r="Y13" i="10"/>
  <c r="X13" i="10"/>
  <c r="W13" i="10"/>
  <c r="V13" i="10"/>
  <c r="U13" i="10"/>
  <c r="T13" i="10"/>
  <c r="S13" i="10"/>
  <c r="R13" i="10"/>
  <c r="Q13" i="10"/>
  <c r="P13" i="10"/>
  <c r="O13" i="10"/>
  <c r="N13" i="10"/>
  <c r="M13" i="10"/>
  <c r="L13" i="10"/>
  <c r="K13" i="10"/>
  <c r="J13" i="10"/>
  <c r="I13" i="10"/>
  <c r="H13" i="10"/>
  <c r="G13" i="10"/>
  <c r="F13" i="10"/>
  <c r="E13" i="10"/>
  <c r="D13" i="10"/>
  <c r="C13" i="10"/>
  <c r="AA12" i="8"/>
  <c r="AA12" i="10"/>
  <c r="B12" i="8"/>
  <c r="B12" i="10"/>
  <c r="AC12" i="10"/>
  <c r="Z12" i="8"/>
  <c r="Z12" i="10"/>
  <c r="Y12" i="8"/>
  <c r="Y12" i="10"/>
  <c r="X12" i="8"/>
  <c r="X12" i="10"/>
  <c r="W12" i="8"/>
  <c r="W12" i="10"/>
  <c r="V12" i="8"/>
  <c r="V12" i="10"/>
  <c r="U12" i="8"/>
  <c r="U12" i="10"/>
  <c r="T12" i="8"/>
  <c r="T12" i="10"/>
  <c r="S12" i="8"/>
  <c r="S12" i="10"/>
  <c r="R12" i="8"/>
  <c r="R12" i="10"/>
  <c r="Q12" i="8"/>
  <c r="Q12" i="10"/>
  <c r="P12" i="8"/>
  <c r="P12" i="10"/>
  <c r="O12" i="8"/>
  <c r="O12" i="10"/>
  <c r="N12" i="8"/>
  <c r="N12" i="10"/>
  <c r="M12" i="8"/>
  <c r="M12" i="10"/>
  <c r="L12" i="8"/>
  <c r="L12" i="10"/>
  <c r="K12" i="8"/>
  <c r="K12" i="10"/>
  <c r="J12" i="8"/>
  <c r="J12" i="10"/>
  <c r="I12" i="8"/>
  <c r="I12" i="10"/>
  <c r="H12" i="8"/>
  <c r="H12" i="10"/>
  <c r="G12" i="8"/>
  <c r="G12" i="10"/>
  <c r="F12" i="8"/>
  <c r="F12" i="10"/>
  <c r="E12" i="8"/>
  <c r="E12" i="10"/>
  <c r="D12" i="8"/>
  <c r="D12" i="10"/>
  <c r="C12" i="8"/>
  <c r="C12" i="10"/>
  <c r="AA11" i="10"/>
  <c r="B11" i="10"/>
  <c r="AC11" i="10"/>
  <c r="Z11" i="10"/>
  <c r="Y11" i="10"/>
  <c r="X11" i="10"/>
  <c r="W11" i="10"/>
  <c r="V11" i="10"/>
  <c r="U11" i="10"/>
  <c r="T11" i="10"/>
  <c r="S11" i="10"/>
  <c r="R11" i="10"/>
  <c r="Q11" i="10"/>
  <c r="P11" i="10"/>
  <c r="O11" i="10"/>
  <c r="N11" i="10"/>
  <c r="M11" i="10"/>
  <c r="L11" i="10"/>
  <c r="K11" i="10"/>
  <c r="J11" i="10"/>
  <c r="I11" i="10"/>
  <c r="H11" i="10"/>
  <c r="G11" i="10"/>
  <c r="F11" i="10"/>
  <c r="E11" i="10"/>
  <c r="D11" i="10"/>
  <c r="C11" i="10"/>
  <c r="AA10" i="10"/>
  <c r="B10" i="10"/>
  <c r="AC10" i="10"/>
  <c r="Z10" i="10"/>
  <c r="Y10" i="10"/>
  <c r="X10" i="10"/>
  <c r="W10" i="10"/>
  <c r="V10" i="10"/>
  <c r="U10" i="10"/>
  <c r="T10" i="10"/>
  <c r="S10" i="10"/>
  <c r="R10" i="10"/>
  <c r="Q10" i="10"/>
  <c r="P10" i="10"/>
  <c r="O10" i="10"/>
  <c r="N10" i="10"/>
  <c r="M10" i="10"/>
  <c r="L10" i="10"/>
  <c r="K10" i="10"/>
  <c r="J10" i="10"/>
  <c r="I10" i="10"/>
  <c r="H10" i="10"/>
  <c r="G10" i="10"/>
  <c r="F10" i="10"/>
  <c r="E10" i="10"/>
  <c r="D10" i="10"/>
  <c r="C10" i="10"/>
  <c r="AA9" i="10"/>
  <c r="B9" i="10"/>
  <c r="AC9" i="10"/>
  <c r="Z9" i="10"/>
  <c r="Y9" i="10"/>
  <c r="X9" i="10"/>
  <c r="W9" i="10"/>
  <c r="V9" i="10"/>
  <c r="U9" i="10"/>
  <c r="T9" i="10"/>
  <c r="S9" i="10"/>
  <c r="R9" i="10"/>
  <c r="Q9" i="10"/>
  <c r="P9" i="10"/>
  <c r="O9" i="10"/>
  <c r="N9" i="10"/>
  <c r="M9" i="10"/>
  <c r="L9" i="10"/>
  <c r="K9" i="10"/>
  <c r="J9" i="10"/>
  <c r="I9" i="10"/>
  <c r="H9" i="10"/>
  <c r="G9" i="10"/>
  <c r="F9" i="10"/>
  <c r="E9" i="10"/>
  <c r="D9" i="10"/>
  <c r="C9" i="10"/>
  <c r="AA8" i="8"/>
  <c r="AA8" i="10"/>
  <c r="B8" i="8"/>
  <c r="B8" i="10"/>
  <c r="AC8" i="10"/>
  <c r="Z8" i="8"/>
  <c r="Z8" i="10"/>
  <c r="Y8" i="8"/>
  <c r="Y8" i="10"/>
  <c r="X8" i="8"/>
  <c r="X8" i="10"/>
  <c r="W8" i="8"/>
  <c r="W8" i="10"/>
  <c r="V8" i="8"/>
  <c r="V8" i="10"/>
  <c r="U8" i="8"/>
  <c r="U8" i="10"/>
  <c r="T8" i="8"/>
  <c r="T8" i="10"/>
  <c r="S8" i="8"/>
  <c r="S8" i="10"/>
  <c r="R8" i="8"/>
  <c r="R8" i="10"/>
  <c r="Q8" i="8"/>
  <c r="Q8" i="10"/>
  <c r="P8" i="8"/>
  <c r="P8" i="10"/>
  <c r="O8" i="8"/>
  <c r="O8" i="10"/>
  <c r="N8" i="8"/>
  <c r="N8" i="10"/>
  <c r="M8" i="8"/>
  <c r="M8" i="10"/>
  <c r="L8" i="8"/>
  <c r="L8" i="10"/>
  <c r="K8" i="8"/>
  <c r="K8" i="10"/>
  <c r="J8" i="8"/>
  <c r="J8" i="10"/>
  <c r="I8" i="8"/>
  <c r="I8" i="10"/>
  <c r="H8" i="8"/>
  <c r="H8" i="10"/>
  <c r="G8" i="8"/>
  <c r="G8" i="10"/>
  <c r="F8" i="8"/>
  <c r="F8" i="10"/>
  <c r="E8" i="8"/>
  <c r="E8" i="10"/>
  <c r="D8" i="8"/>
  <c r="D8" i="10"/>
  <c r="C8" i="8"/>
  <c r="C8" i="10"/>
  <c r="AA7" i="10"/>
  <c r="B7" i="10"/>
  <c r="AC7" i="10"/>
  <c r="Z7" i="10"/>
  <c r="Y7" i="10"/>
  <c r="X7" i="10"/>
  <c r="W7" i="10"/>
  <c r="V7" i="10"/>
  <c r="U7" i="10"/>
  <c r="T7" i="10"/>
  <c r="S7" i="10"/>
  <c r="R7" i="10"/>
  <c r="Q7" i="10"/>
  <c r="P7" i="10"/>
  <c r="O7" i="10"/>
  <c r="N7" i="10"/>
  <c r="M7" i="10"/>
  <c r="L7" i="10"/>
  <c r="K7" i="10"/>
  <c r="J7" i="10"/>
  <c r="I7" i="10"/>
  <c r="H7" i="10"/>
  <c r="G7" i="10"/>
  <c r="F7" i="10"/>
  <c r="E7" i="10"/>
  <c r="D7" i="10"/>
  <c r="C7" i="10"/>
  <c r="AA6" i="10"/>
  <c r="B6" i="10"/>
  <c r="AC6" i="10"/>
  <c r="Z6" i="10"/>
  <c r="Y6" i="10"/>
  <c r="X6" i="10"/>
  <c r="W6" i="10"/>
  <c r="V6" i="10"/>
  <c r="U6" i="10"/>
  <c r="T6" i="10"/>
  <c r="S6" i="10"/>
  <c r="R6" i="10"/>
  <c r="Q6" i="10"/>
  <c r="P6" i="10"/>
  <c r="O6" i="10"/>
  <c r="N6" i="10"/>
  <c r="M6" i="10"/>
  <c r="L6" i="10"/>
  <c r="K6" i="10"/>
  <c r="J6" i="10"/>
  <c r="I6" i="10"/>
  <c r="H6" i="10"/>
  <c r="G6" i="10"/>
  <c r="F6" i="10"/>
  <c r="E6" i="10"/>
  <c r="D6" i="10"/>
  <c r="C6" i="10"/>
  <c r="AA5" i="10"/>
  <c r="B5" i="10"/>
  <c r="AC5" i="10"/>
  <c r="Z5" i="10"/>
  <c r="Y5" i="10"/>
  <c r="X5" i="10"/>
  <c r="W5" i="10"/>
  <c r="V5" i="10"/>
  <c r="U5" i="10"/>
  <c r="T5" i="10"/>
  <c r="S5" i="10"/>
  <c r="R5" i="10"/>
  <c r="Q5" i="10"/>
  <c r="P5" i="10"/>
  <c r="O5" i="10"/>
  <c r="N5" i="10"/>
  <c r="M5" i="10"/>
  <c r="L5" i="10"/>
  <c r="K5" i="10"/>
  <c r="J5" i="10"/>
  <c r="I5" i="10"/>
  <c r="H5" i="10"/>
  <c r="G5" i="10"/>
  <c r="F5" i="10"/>
  <c r="E5" i="10"/>
  <c r="D5" i="10"/>
  <c r="C5" i="10"/>
  <c r="AA4" i="10"/>
  <c r="B4" i="10"/>
  <c r="AC4" i="10"/>
  <c r="Z4" i="10"/>
  <c r="Y4" i="10"/>
  <c r="X4" i="10"/>
  <c r="W4" i="10"/>
  <c r="V4" i="10"/>
  <c r="U4" i="10"/>
  <c r="T4" i="10"/>
  <c r="S4" i="10"/>
  <c r="R4" i="10"/>
  <c r="Q4" i="10"/>
  <c r="P4" i="10"/>
  <c r="O4" i="10"/>
  <c r="N4" i="10"/>
  <c r="M4" i="10"/>
  <c r="L4" i="10"/>
  <c r="K4" i="10"/>
  <c r="J4" i="10"/>
  <c r="I4" i="10"/>
  <c r="H4" i="10"/>
  <c r="G4" i="10"/>
  <c r="F4" i="10"/>
  <c r="E4" i="10"/>
  <c r="D4" i="10"/>
  <c r="C4" i="10"/>
  <c r="AC61" i="8"/>
  <c r="AC60" i="8"/>
  <c r="AC59" i="8"/>
  <c r="AC58" i="8"/>
  <c r="AC57" i="8"/>
  <c r="AC56" i="8"/>
  <c r="AC55" i="8"/>
  <c r="AC54" i="8"/>
  <c r="AC53" i="8"/>
  <c r="AC52" i="8"/>
  <c r="AC51" i="8"/>
  <c r="AC50" i="8"/>
  <c r="AC49" i="8"/>
  <c r="AC48" i="8"/>
  <c r="AC47" i="8"/>
  <c r="AC46" i="8"/>
  <c r="AC45" i="8"/>
  <c r="AC44" i="8"/>
  <c r="AC43" i="8"/>
  <c r="AC42" i="8"/>
  <c r="AC41" i="8"/>
  <c r="AC40" i="8"/>
  <c r="AC39" i="8"/>
  <c r="AC38" i="8"/>
  <c r="AC37" i="8"/>
  <c r="AC36" i="8"/>
  <c r="AC35" i="8"/>
  <c r="AC34" i="8"/>
  <c r="AC33" i="8"/>
  <c r="AC32" i="8"/>
  <c r="AC31" i="8"/>
  <c r="AC30" i="8"/>
  <c r="AC29" i="8"/>
  <c r="AC28" i="8"/>
  <c r="AC27" i="8"/>
  <c r="AC26" i="8"/>
  <c r="AC25" i="8"/>
  <c r="AC24" i="8"/>
  <c r="AC23" i="8"/>
  <c r="AC22" i="8"/>
  <c r="AC21" i="8"/>
  <c r="AC20" i="8"/>
  <c r="AC19" i="8"/>
  <c r="AC18" i="8"/>
  <c r="AC17" i="8"/>
  <c r="AC16" i="8"/>
  <c r="AC15" i="8"/>
  <c r="AC14" i="8"/>
  <c r="AC13" i="8"/>
  <c r="AC12" i="8"/>
  <c r="AC11" i="8"/>
  <c r="AC10" i="8"/>
  <c r="AC9" i="8"/>
  <c r="AC8" i="8"/>
  <c r="AC7" i="8"/>
  <c r="AC6" i="8"/>
  <c r="AC5" i="8"/>
  <c r="AC4" i="8"/>
  <c r="AA61" i="7"/>
  <c r="B61" i="7"/>
  <c r="AC61" i="7"/>
  <c r="Z61" i="7"/>
  <c r="Y61" i="7"/>
  <c r="X61" i="7"/>
  <c r="W61" i="7"/>
  <c r="V61" i="7"/>
  <c r="U61" i="7"/>
  <c r="T61" i="7"/>
  <c r="S61" i="7"/>
  <c r="R61" i="7"/>
  <c r="Q61" i="7"/>
  <c r="P61" i="7"/>
  <c r="O61" i="7"/>
  <c r="N61" i="7"/>
  <c r="M61" i="7"/>
  <c r="L61" i="7"/>
  <c r="K61" i="7"/>
  <c r="J61" i="7"/>
  <c r="I61" i="7"/>
  <c r="H61" i="7"/>
  <c r="G61" i="7"/>
  <c r="F61" i="7"/>
  <c r="E61" i="7"/>
  <c r="D61" i="7"/>
  <c r="C61" i="7"/>
  <c r="AC60" i="7"/>
  <c r="AC59" i="7"/>
  <c r="AC58" i="7"/>
  <c r="AC57" i="7"/>
  <c r="AC56" i="7"/>
  <c r="AC55" i="7"/>
  <c r="AC54" i="7"/>
  <c r="AC53" i="7"/>
  <c r="AC52" i="7"/>
  <c r="AC51" i="7"/>
  <c r="AC50" i="7"/>
  <c r="AC49" i="7"/>
  <c r="AC48" i="7"/>
  <c r="AC47" i="7"/>
  <c r="AC46" i="7"/>
  <c r="AC45" i="7"/>
  <c r="AC44" i="7"/>
  <c r="AC43" i="7"/>
  <c r="AC42" i="7"/>
  <c r="AC41" i="7"/>
  <c r="AC40" i="7"/>
  <c r="AC39" i="7"/>
  <c r="AC38" i="7"/>
  <c r="AC37" i="7"/>
  <c r="AC36" i="7"/>
  <c r="AC35" i="7"/>
  <c r="AC34" i="7"/>
  <c r="AC33" i="7"/>
  <c r="AC32" i="7"/>
  <c r="AC31" i="7"/>
  <c r="AC30" i="7"/>
  <c r="AC29" i="7"/>
  <c r="AC28" i="7"/>
  <c r="AC27" i="7"/>
  <c r="AC26" i="7"/>
  <c r="AC25" i="7"/>
  <c r="AC24" i="7"/>
  <c r="AC23" i="7"/>
  <c r="AC22" i="7"/>
  <c r="AC21" i="7"/>
  <c r="AC20" i="7"/>
  <c r="AC19" i="7"/>
  <c r="AC18" i="7"/>
  <c r="AC17" i="7"/>
  <c r="AC16" i="7"/>
  <c r="AC15" i="7"/>
  <c r="AC14" i="7"/>
  <c r="AC13" i="7"/>
  <c r="AC12" i="7"/>
  <c r="AC11" i="7"/>
  <c r="AC10" i="7"/>
  <c r="AC9" i="7"/>
  <c r="AC8" i="7"/>
  <c r="AC7" i="7"/>
  <c r="AC6" i="7"/>
  <c r="AC5" i="7"/>
  <c r="AC4" i="7"/>
  <c r="AA60" i="6"/>
  <c r="B60" i="6"/>
  <c r="AC60" i="6"/>
  <c r="Z60" i="6"/>
  <c r="Y60" i="6"/>
  <c r="X60" i="6"/>
  <c r="W60" i="6"/>
  <c r="V60" i="6"/>
  <c r="U60" i="6"/>
  <c r="T60" i="6"/>
  <c r="S60" i="6"/>
  <c r="R60" i="6"/>
  <c r="Q60" i="6"/>
  <c r="P60" i="6"/>
  <c r="O60" i="6"/>
  <c r="N60" i="6"/>
  <c r="M60" i="6"/>
  <c r="L60" i="6"/>
  <c r="K60" i="6"/>
  <c r="J60" i="6"/>
  <c r="I60" i="6"/>
  <c r="H60" i="6"/>
  <c r="G60" i="6"/>
  <c r="F60" i="6"/>
  <c r="E60" i="6"/>
  <c r="D60" i="6"/>
  <c r="C60" i="6"/>
  <c r="AA59" i="6"/>
  <c r="B59" i="6"/>
  <c r="AC59" i="6"/>
  <c r="Z59" i="6"/>
  <c r="Y59" i="6"/>
  <c r="X59" i="6"/>
  <c r="W59" i="6"/>
  <c r="V59" i="6"/>
  <c r="U59" i="6"/>
  <c r="T59" i="6"/>
  <c r="S59" i="6"/>
  <c r="R59" i="6"/>
  <c r="Q59" i="6"/>
  <c r="P59" i="6"/>
  <c r="O59" i="6"/>
  <c r="N59" i="6"/>
  <c r="M59" i="6"/>
  <c r="L59" i="6"/>
  <c r="K59" i="6"/>
  <c r="J59" i="6"/>
  <c r="I59" i="6"/>
  <c r="H59" i="6"/>
  <c r="G59" i="6"/>
  <c r="F59" i="6"/>
  <c r="E59" i="6"/>
  <c r="D59" i="6"/>
  <c r="C59" i="6"/>
  <c r="AA58" i="6"/>
  <c r="B58" i="6"/>
  <c r="AC58" i="6"/>
  <c r="Z58" i="6"/>
  <c r="Y58" i="6"/>
  <c r="X58" i="6"/>
  <c r="W58" i="6"/>
  <c r="V58" i="6"/>
  <c r="U58" i="6"/>
  <c r="T58" i="6"/>
  <c r="S58" i="6"/>
  <c r="R58" i="6"/>
  <c r="Q58" i="6"/>
  <c r="P58" i="6"/>
  <c r="O58" i="6"/>
  <c r="N58" i="6"/>
  <c r="M58" i="6"/>
  <c r="L58" i="6"/>
  <c r="K58" i="6"/>
  <c r="J58" i="6"/>
  <c r="I58" i="6"/>
  <c r="H58" i="6"/>
  <c r="G58" i="6"/>
  <c r="F58" i="6"/>
  <c r="E58" i="6"/>
  <c r="D58" i="6"/>
  <c r="C58" i="6"/>
  <c r="AA56" i="6"/>
  <c r="F56" i="6"/>
  <c r="AC56" i="6"/>
  <c r="Z56" i="6"/>
  <c r="Y56" i="6"/>
  <c r="X56" i="6"/>
  <c r="W56" i="6"/>
  <c r="V56" i="6"/>
  <c r="U56" i="6"/>
  <c r="T56" i="6"/>
  <c r="S56" i="6"/>
  <c r="R56" i="6"/>
  <c r="Q56" i="6"/>
  <c r="P56" i="6"/>
  <c r="O56" i="6"/>
  <c r="N56" i="6"/>
  <c r="M56" i="6"/>
  <c r="L56" i="6"/>
  <c r="K56" i="6"/>
  <c r="J56" i="6"/>
  <c r="I56" i="6"/>
  <c r="H56" i="6"/>
  <c r="G56" i="6"/>
  <c r="AA55" i="6"/>
  <c r="B55" i="6"/>
  <c r="AC55" i="6"/>
  <c r="Z55" i="6"/>
  <c r="Y55" i="6"/>
  <c r="X55" i="6"/>
  <c r="W55" i="6"/>
  <c r="V55" i="6"/>
  <c r="U55" i="6"/>
  <c r="T55" i="6"/>
  <c r="S55" i="6"/>
  <c r="R55" i="6"/>
  <c r="Q55" i="6"/>
  <c r="P55" i="6"/>
  <c r="O55" i="6"/>
  <c r="N55" i="6"/>
  <c r="M55" i="6"/>
  <c r="L55" i="6"/>
  <c r="K55" i="6"/>
  <c r="J55" i="6"/>
  <c r="I55" i="6"/>
  <c r="H55" i="6"/>
  <c r="G55" i="6"/>
  <c r="F55" i="6"/>
  <c r="E55" i="6"/>
  <c r="D55" i="6"/>
  <c r="C55" i="6"/>
  <c r="AA54" i="6"/>
  <c r="L54" i="6"/>
  <c r="AC54" i="6"/>
  <c r="Z54" i="6"/>
  <c r="Y54" i="6"/>
  <c r="X54" i="6"/>
  <c r="W54" i="6"/>
  <c r="V54" i="6"/>
  <c r="U54" i="6"/>
  <c r="T54" i="6"/>
  <c r="S54" i="6"/>
  <c r="R54" i="6"/>
  <c r="Q54" i="6"/>
  <c r="P54" i="6"/>
  <c r="O54" i="6"/>
  <c r="N54" i="6"/>
  <c r="M54" i="6"/>
  <c r="AA53" i="6"/>
  <c r="B53" i="6"/>
  <c r="AC53" i="6"/>
  <c r="Z53" i="6"/>
  <c r="Y53" i="6"/>
  <c r="X53" i="6"/>
  <c r="W53" i="6"/>
  <c r="V53" i="6"/>
  <c r="U53" i="6"/>
  <c r="T53" i="6"/>
  <c r="S53" i="6"/>
  <c r="R53" i="6"/>
  <c r="Q53" i="6"/>
  <c r="P53" i="6"/>
  <c r="O53" i="6"/>
  <c r="N53" i="6"/>
  <c r="M53" i="6"/>
  <c r="L53" i="6"/>
  <c r="K53" i="6"/>
  <c r="J53" i="6"/>
  <c r="I53" i="6"/>
  <c r="H53" i="6"/>
  <c r="G53" i="6"/>
  <c r="F53" i="6"/>
  <c r="E53" i="6"/>
  <c r="D53" i="6"/>
  <c r="C53" i="6"/>
  <c r="AA52" i="6"/>
  <c r="B52" i="6"/>
  <c r="AC52" i="6"/>
  <c r="Z52" i="6"/>
  <c r="Y52" i="6"/>
  <c r="X52" i="6"/>
  <c r="W52" i="6"/>
  <c r="V52" i="6"/>
  <c r="U52" i="6"/>
  <c r="T52" i="6"/>
  <c r="S52" i="6"/>
  <c r="R52" i="6"/>
  <c r="Q52" i="6"/>
  <c r="P52" i="6"/>
  <c r="O52" i="6"/>
  <c r="N52" i="6"/>
  <c r="M52" i="6"/>
  <c r="L52" i="6"/>
  <c r="K52" i="6"/>
  <c r="J52" i="6"/>
  <c r="I52" i="6"/>
  <c r="H52" i="6"/>
  <c r="G52" i="6"/>
  <c r="F52" i="6"/>
  <c r="E52" i="6"/>
  <c r="D52" i="6"/>
  <c r="C52" i="6"/>
  <c r="AA51" i="6"/>
  <c r="D51" i="6"/>
  <c r="AC51" i="6"/>
  <c r="Z51" i="6"/>
  <c r="Y51" i="6"/>
  <c r="X51" i="6"/>
  <c r="W51" i="6"/>
  <c r="V51" i="6"/>
  <c r="U51" i="6"/>
  <c r="T51" i="6"/>
  <c r="S51" i="6"/>
  <c r="R51" i="6"/>
  <c r="Q51" i="6"/>
  <c r="P51" i="6"/>
  <c r="O51" i="6"/>
  <c r="N51" i="6"/>
  <c r="M51" i="6"/>
  <c r="L51" i="6"/>
  <c r="K51" i="6"/>
  <c r="J51" i="6"/>
  <c r="I51" i="6"/>
  <c r="H51" i="6"/>
  <c r="G51" i="6"/>
  <c r="F51" i="6"/>
  <c r="E51" i="6"/>
  <c r="AA50" i="6"/>
  <c r="B50" i="6"/>
  <c r="AC50" i="6"/>
  <c r="Z50" i="6"/>
  <c r="Y50" i="6"/>
  <c r="X50" i="6"/>
  <c r="W50" i="6"/>
  <c r="V50" i="6"/>
  <c r="U50" i="6"/>
  <c r="T50" i="6"/>
  <c r="S50" i="6"/>
  <c r="R50" i="6"/>
  <c r="Q50" i="6"/>
  <c r="P50" i="6"/>
  <c r="O50" i="6"/>
  <c r="N50" i="6"/>
  <c r="M50" i="6"/>
  <c r="L50" i="6"/>
  <c r="K50" i="6"/>
  <c r="J50" i="6"/>
  <c r="I50" i="6"/>
  <c r="H50" i="6"/>
  <c r="G50" i="6"/>
  <c r="F50" i="6"/>
  <c r="E50" i="6"/>
  <c r="D50" i="6"/>
  <c r="C50" i="6"/>
  <c r="AA49" i="6"/>
  <c r="B49" i="6"/>
  <c r="AC49" i="6"/>
  <c r="Z49" i="6"/>
  <c r="Y49" i="6"/>
  <c r="X49" i="6"/>
  <c r="W49" i="6"/>
  <c r="V49" i="6"/>
  <c r="U49" i="6"/>
  <c r="T49" i="6"/>
  <c r="S49" i="6"/>
  <c r="R49" i="6"/>
  <c r="Q49" i="6"/>
  <c r="P49" i="6"/>
  <c r="O49" i="6"/>
  <c r="N49" i="6"/>
  <c r="M49" i="6"/>
  <c r="L49" i="6"/>
  <c r="K49" i="6"/>
  <c r="J49" i="6"/>
  <c r="I49" i="6"/>
  <c r="H49" i="6"/>
  <c r="G49" i="6"/>
  <c r="F49" i="6"/>
  <c r="E49" i="6"/>
  <c r="D49" i="6"/>
  <c r="C49" i="6"/>
  <c r="AA48" i="6"/>
  <c r="B48" i="6"/>
  <c r="AC48" i="6"/>
  <c r="Z48" i="6"/>
  <c r="Y48" i="6"/>
  <c r="X48" i="6"/>
  <c r="W48" i="6"/>
  <c r="V48" i="6"/>
  <c r="U48" i="6"/>
  <c r="T48" i="6"/>
  <c r="S48" i="6"/>
  <c r="R48" i="6"/>
  <c r="Q48" i="6"/>
  <c r="P48" i="6"/>
  <c r="O48" i="6"/>
  <c r="N48" i="6"/>
  <c r="M48" i="6"/>
  <c r="L48" i="6"/>
  <c r="K48" i="6"/>
  <c r="J48" i="6"/>
  <c r="I48" i="6"/>
  <c r="H48" i="6"/>
  <c r="G48" i="6"/>
  <c r="F48" i="6"/>
  <c r="E48" i="6"/>
  <c r="D48" i="6"/>
  <c r="C48" i="6"/>
  <c r="AA47" i="6"/>
  <c r="B47" i="6"/>
  <c r="AC47" i="6"/>
  <c r="Z47" i="6"/>
  <c r="Y47" i="6"/>
  <c r="X47" i="6"/>
  <c r="W47" i="6"/>
  <c r="V47" i="6"/>
  <c r="U47" i="6"/>
  <c r="T47" i="6"/>
  <c r="S47" i="6"/>
  <c r="R47" i="6"/>
  <c r="Q47" i="6"/>
  <c r="P47" i="6"/>
  <c r="O47" i="6"/>
  <c r="N47" i="6"/>
  <c r="M47" i="6"/>
  <c r="L47" i="6"/>
  <c r="K47" i="6"/>
  <c r="J47" i="6"/>
  <c r="I47" i="6"/>
  <c r="H47" i="6"/>
  <c r="G47" i="6"/>
  <c r="F47" i="6"/>
  <c r="E47" i="6"/>
  <c r="D47" i="6"/>
  <c r="C47" i="6"/>
  <c r="AA46" i="6"/>
  <c r="B46" i="6"/>
  <c r="AC46" i="6"/>
  <c r="Z46" i="6"/>
  <c r="Y46" i="6"/>
  <c r="X46" i="6"/>
  <c r="W46" i="6"/>
  <c r="V46" i="6"/>
  <c r="U46" i="6"/>
  <c r="T46" i="6"/>
  <c r="S46" i="6"/>
  <c r="R46" i="6"/>
  <c r="Q46" i="6"/>
  <c r="P46" i="6"/>
  <c r="O46" i="6"/>
  <c r="N46" i="6"/>
  <c r="M46" i="6"/>
  <c r="L46" i="6"/>
  <c r="K46" i="6"/>
  <c r="J46" i="6"/>
  <c r="I46" i="6"/>
  <c r="H46" i="6"/>
  <c r="G46" i="6"/>
  <c r="F46" i="6"/>
  <c r="E46" i="6"/>
  <c r="D46" i="6"/>
  <c r="C46" i="6"/>
  <c r="AA45" i="6"/>
  <c r="B45" i="6"/>
  <c r="AC45" i="6"/>
  <c r="Z45" i="6"/>
  <c r="Y45" i="6"/>
  <c r="X45" i="6"/>
  <c r="W45" i="6"/>
  <c r="V45" i="6"/>
  <c r="U45" i="6"/>
  <c r="T45" i="6"/>
  <c r="S45" i="6"/>
  <c r="R45" i="6"/>
  <c r="Q45" i="6"/>
  <c r="P45" i="6"/>
  <c r="O45" i="6"/>
  <c r="N45" i="6"/>
  <c r="M45" i="6"/>
  <c r="L45" i="6"/>
  <c r="K45" i="6"/>
  <c r="J45" i="6"/>
  <c r="I45" i="6"/>
  <c r="H45" i="6"/>
  <c r="G45" i="6"/>
  <c r="F45" i="6"/>
  <c r="E45" i="6"/>
  <c r="D45" i="6"/>
  <c r="C45" i="6"/>
  <c r="AA44" i="6"/>
  <c r="B44" i="6"/>
  <c r="AC44" i="6"/>
  <c r="Z44" i="6"/>
  <c r="Y44" i="6"/>
  <c r="X44" i="6"/>
  <c r="W44" i="6"/>
  <c r="V44" i="6"/>
  <c r="U44" i="6"/>
  <c r="T44" i="6"/>
  <c r="S44" i="6"/>
  <c r="R44" i="6"/>
  <c r="Q44" i="6"/>
  <c r="P44" i="6"/>
  <c r="O44" i="6"/>
  <c r="N44" i="6"/>
  <c r="M44" i="6"/>
  <c r="L44" i="6"/>
  <c r="K44" i="6"/>
  <c r="J44" i="6"/>
  <c r="I44" i="6"/>
  <c r="H44" i="6"/>
  <c r="G44" i="6"/>
  <c r="F44" i="6"/>
  <c r="E44" i="6"/>
  <c r="D44" i="6"/>
  <c r="C44" i="6"/>
  <c r="AA43" i="6"/>
  <c r="B43" i="6"/>
  <c r="AC43" i="6"/>
  <c r="Z43" i="6"/>
  <c r="Y43" i="6"/>
  <c r="X43" i="6"/>
  <c r="W43" i="6"/>
  <c r="V43" i="6"/>
  <c r="U43" i="6"/>
  <c r="T43" i="6"/>
  <c r="S43" i="6"/>
  <c r="R43" i="6"/>
  <c r="Q43" i="6"/>
  <c r="P43" i="6"/>
  <c r="O43" i="6"/>
  <c r="N43" i="6"/>
  <c r="M43" i="6"/>
  <c r="L43" i="6"/>
  <c r="K43" i="6"/>
  <c r="J43" i="6"/>
  <c r="I43" i="6"/>
  <c r="H43" i="6"/>
  <c r="G43" i="6"/>
  <c r="F43" i="6"/>
  <c r="E43" i="6"/>
  <c r="D43" i="6"/>
  <c r="C43" i="6"/>
  <c r="AA41" i="6"/>
  <c r="B41" i="6"/>
  <c r="AC41" i="6"/>
  <c r="Z41" i="6"/>
  <c r="Y41" i="6"/>
  <c r="X41" i="6"/>
  <c r="W41" i="6"/>
  <c r="V41" i="6"/>
  <c r="U41" i="6"/>
  <c r="T41" i="6"/>
  <c r="S41" i="6"/>
  <c r="R41" i="6"/>
  <c r="Q41" i="6"/>
  <c r="P41" i="6"/>
  <c r="O41" i="6"/>
  <c r="N41" i="6"/>
  <c r="M41" i="6"/>
  <c r="L41" i="6"/>
  <c r="K41" i="6"/>
  <c r="J41" i="6"/>
  <c r="I41" i="6"/>
  <c r="H41" i="6"/>
  <c r="G41" i="6"/>
  <c r="F41" i="6"/>
  <c r="E41" i="6"/>
  <c r="D41" i="6"/>
  <c r="C41" i="6"/>
  <c r="AA40" i="6"/>
  <c r="L40" i="6"/>
  <c r="AC40" i="6"/>
  <c r="Z40" i="6"/>
  <c r="Y40" i="6"/>
  <c r="X40" i="6"/>
  <c r="W40" i="6"/>
  <c r="V40" i="6"/>
  <c r="U40" i="6"/>
  <c r="T40" i="6"/>
  <c r="S40" i="6"/>
  <c r="R40" i="6"/>
  <c r="Q40" i="6"/>
  <c r="P40" i="6"/>
  <c r="O40" i="6"/>
  <c r="N40" i="6"/>
  <c r="M40" i="6"/>
  <c r="AA39" i="6"/>
  <c r="B39" i="6"/>
  <c r="AC39" i="6"/>
  <c r="Z39" i="6"/>
  <c r="Y39" i="6"/>
  <c r="X39" i="6"/>
  <c r="W39" i="6"/>
  <c r="V39" i="6"/>
  <c r="U39" i="6"/>
  <c r="T39" i="6"/>
  <c r="S39" i="6"/>
  <c r="R39" i="6"/>
  <c r="Q39" i="6"/>
  <c r="P39" i="6"/>
  <c r="O39" i="6"/>
  <c r="N39" i="6"/>
  <c r="M39" i="6"/>
  <c r="L39" i="6"/>
  <c r="K39" i="6"/>
  <c r="J39" i="6"/>
  <c r="I39" i="6"/>
  <c r="H39" i="6"/>
  <c r="G39" i="6"/>
  <c r="F39" i="6"/>
  <c r="E39" i="6"/>
  <c r="D39" i="6"/>
  <c r="C39" i="6"/>
  <c r="AA38" i="6"/>
  <c r="B38" i="6"/>
  <c r="AC38" i="6"/>
  <c r="Z38" i="6"/>
  <c r="Y38" i="6"/>
  <c r="X38" i="6"/>
  <c r="W38" i="6"/>
  <c r="V38" i="6"/>
  <c r="U38" i="6"/>
  <c r="T38" i="6"/>
  <c r="S38" i="6"/>
  <c r="R38" i="6"/>
  <c r="Q38" i="6"/>
  <c r="P38" i="6"/>
  <c r="O38" i="6"/>
  <c r="N38" i="6"/>
  <c r="M38" i="6"/>
  <c r="L38" i="6"/>
  <c r="K38" i="6"/>
  <c r="J38" i="6"/>
  <c r="I38" i="6"/>
  <c r="H38" i="6"/>
  <c r="G38" i="6"/>
  <c r="F38" i="6"/>
  <c r="E38" i="6"/>
  <c r="D38" i="6"/>
  <c r="C38" i="6"/>
  <c r="AA37" i="6"/>
  <c r="B37" i="6"/>
  <c r="AC37" i="6"/>
  <c r="Z37" i="6"/>
  <c r="Y37" i="6"/>
  <c r="X37" i="6"/>
  <c r="W37" i="6"/>
  <c r="V37" i="6"/>
  <c r="U37" i="6"/>
  <c r="T37" i="6"/>
  <c r="S37" i="6"/>
  <c r="R37" i="6"/>
  <c r="Q37" i="6"/>
  <c r="P37" i="6"/>
  <c r="O37" i="6"/>
  <c r="N37" i="6"/>
  <c r="M37" i="6"/>
  <c r="L37" i="6"/>
  <c r="K37" i="6"/>
  <c r="J37" i="6"/>
  <c r="I37" i="6"/>
  <c r="H37" i="6"/>
  <c r="G37" i="6"/>
  <c r="F37" i="6"/>
  <c r="E37" i="6"/>
  <c r="D37" i="6"/>
  <c r="C37" i="6"/>
  <c r="AA36" i="6"/>
  <c r="B36" i="6"/>
  <c r="AC36" i="6"/>
  <c r="Z36" i="6"/>
  <c r="Y36" i="6"/>
  <c r="X36" i="6"/>
  <c r="W36" i="6"/>
  <c r="V36" i="6"/>
  <c r="U36" i="6"/>
  <c r="T36" i="6"/>
  <c r="S36" i="6"/>
  <c r="R36" i="6"/>
  <c r="Q36" i="6"/>
  <c r="P36" i="6"/>
  <c r="O36" i="6"/>
  <c r="N36" i="6"/>
  <c r="M36" i="6"/>
  <c r="L36" i="6"/>
  <c r="K36" i="6"/>
  <c r="J36" i="6"/>
  <c r="I36" i="6"/>
  <c r="H36" i="6"/>
  <c r="G36" i="6"/>
  <c r="F36" i="6"/>
  <c r="E36" i="6"/>
  <c r="D36" i="6"/>
  <c r="C36" i="6"/>
  <c r="AA35" i="6"/>
  <c r="B35" i="6"/>
  <c r="AC35" i="6"/>
  <c r="Z35" i="6"/>
  <c r="Y35" i="6"/>
  <c r="X35" i="6"/>
  <c r="W35" i="6"/>
  <c r="V35" i="6"/>
  <c r="U35" i="6"/>
  <c r="T35" i="6"/>
  <c r="S35" i="6"/>
  <c r="R35" i="6"/>
  <c r="Q35" i="6"/>
  <c r="P35" i="6"/>
  <c r="O35" i="6"/>
  <c r="N35" i="6"/>
  <c r="M35" i="6"/>
  <c r="L35" i="6"/>
  <c r="K35" i="6"/>
  <c r="J35" i="6"/>
  <c r="I35" i="6"/>
  <c r="H35" i="6"/>
  <c r="G35" i="6"/>
  <c r="F35" i="6"/>
  <c r="E35" i="6"/>
  <c r="D35" i="6"/>
  <c r="C35" i="6"/>
  <c r="AA34" i="6"/>
  <c r="B34" i="6"/>
  <c r="AC34" i="6"/>
  <c r="Z34" i="6"/>
  <c r="Y34" i="6"/>
  <c r="X34" i="6"/>
  <c r="W34" i="6"/>
  <c r="V34" i="6"/>
  <c r="U34" i="6"/>
  <c r="T34" i="6"/>
  <c r="S34" i="6"/>
  <c r="R34" i="6"/>
  <c r="Q34" i="6"/>
  <c r="P34" i="6"/>
  <c r="O34" i="6"/>
  <c r="N34" i="6"/>
  <c r="M34" i="6"/>
  <c r="L34" i="6"/>
  <c r="K34" i="6"/>
  <c r="J34" i="6"/>
  <c r="I34" i="6"/>
  <c r="H34" i="6"/>
  <c r="G34" i="6"/>
  <c r="F34" i="6"/>
  <c r="E34" i="6"/>
  <c r="D34" i="6"/>
  <c r="C34" i="6"/>
  <c r="AA33" i="6"/>
  <c r="B33" i="6"/>
  <c r="AC33" i="6"/>
  <c r="Z33" i="6"/>
  <c r="Y33" i="6"/>
  <c r="X33" i="6"/>
  <c r="W33" i="6"/>
  <c r="V33" i="6"/>
  <c r="U33" i="6"/>
  <c r="T33" i="6"/>
  <c r="S33" i="6"/>
  <c r="R33" i="6"/>
  <c r="Q33" i="6"/>
  <c r="P33" i="6"/>
  <c r="O33" i="6"/>
  <c r="N33" i="6"/>
  <c r="M33" i="6"/>
  <c r="L33" i="6"/>
  <c r="K33" i="6"/>
  <c r="J33" i="6"/>
  <c r="I33" i="6"/>
  <c r="H33" i="6"/>
  <c r="G33" i="6"/>
  <c r="F33" i="6"/>
  <c r="E33" i="6"/>
  <c r="D33" i="6"/>
  <c r="C33" i="6"/>
  <c r="AA32" i="6"/>
  <c r="E32" i="6"/>
  <c r="AC32" i="6"/>
  <c r="Z32" i="6"/>
  <c r="Y32" i="6"/>
  <c r="X32" i="6"/>
  <c r="W32" i="6"/>
  <c r="V32" i="6"/>
  <c r="U32" i="6"/>
  <c r="T32" i="6"/>
  <c r="S32" i="6"/>
  <c r="R32" i="6"/>
  <c r="Q32" i="6"/>
  <c r="P32" i="6"/>
  <c r="O32" i="6"/>
  <c r="N32" i="6"/>
  <c r="M32" i="6"/>
  <c r="L32" i="6"/>
  <c r="K32" i="6"/>
  <c r="J32" i="6"/>
  <c r="I32" i="6"/>
  <c r="H32" i="6"/>
  <c r="G32" i="6"/>
  <c r="F32" i="6"/>
  <c r="AA31" i="6"/>
  <c r="B31" i="6"/>
  <c r="AC31" i="6"/>
  <c r="Z31" i="6"/>
  <c r="Y31" i="6"/>
  <c r="X31" i="6"/>
  <c r="W31" i="6"/>
  <c r="V31" i="6"/>
  <c r="U31" i="6"/>
  <c r="T31" i="6"/>
  <c r="S31" i="6"/>
  <c r="R31" i="6"/>
  <c r="Q31" i="6"/>
  <c r="P31" i="6"/>
  <c r="O31" i="6"/>
  <c r="N31" i="6"/>
  <c r="M31" i="6"/>
  <c r="L31" i="6"/>
  <c r="K31" i="6"/>
  <c r="J31" i="6"/>
  <c r="I31" i="6"/>
  <c r="H31" i="6"/>
  <c r="G31" i="6"/>
  <c r="F31" i="6"/>
  <c r="E31" i="6"/>
  <c r="D31" i="6"/>
  <c r="C31" i="6"/>
  <c r="AA29" i="6"/>
  <c r="B29" i="6"/>
  <c r="AC29" i="6"/>
  <c r="Z29" i="6"/>
  <c r="Y29" i="6"/>
  <c r="X29" i="6"/>
  <c r="W29" i="6"/>
  <c r="V29" i="6"/>
  <c r="U29" i="6"/>
  <c r="T29" i="6"/>
  <c r="S29" i="6"/>
  <c r="R29" i="6"/>
  <c r="Q29" i="6"/>
  <c r="P29" i="6"/>
  <c r="O29" i="6"/>
  <c r="N29" i="6"/>
  <c r="M29" i="6"/>
  <c r="L29" i="6"/>
  <c r="K29" i="6"/>
  <c r="J29" i="6"/>
  <c r="I29" i="6"/>
  <c r="H29" i="6"/>
  <c r="G29" i="6"/>
  <c r="F29" i="6"/>
  <c r="E29" i="6"/>
  <c r="D29" i="6"/>
  <c r="C29" i="6"/>
  <c r="AA28" i="6"/>
  <c r="B28" i="6"/>
  <c r="AC28" i="6"/>
  <c r="Z28" i="6"/>
  <c r="Y28" i="6"/>
  <c r="X28" i="6"/>
  <c r="W28" i="6"/>
  <c r="V28" i="6"/>
  <c r="U28" i="6"/>
  <c r="T28" i="6"/>
  <c r="S28" i="6"/>
  <c r="R28" i="6"/>
  <c r="Q28" i="6"/>
  <c r="P28" i="6"/>
  <c r="O28" i="6"/>
  <c r="N28" i="6"/>
  <c r="M28" i="6"/>
  <c r="L28" i="6"/>
  <c r="K28" i="6"/>
  <c r="J28" i="6"/>
  <c r="I28" i="6"/>
  <c r="H28" i="6"/>
  <c r="G28" i="6"/>
  <c r="F28" i="6"/>
  <c r="E28" i="6"/>
  <c r="D28" i="6"/>
  <c r="C28" i="6"/>
  <c r="AA27" i="6"/>
  <c r="B27" i="6"/>
  <c r="AC27" i="6"/>
  <c r="Z27" i="6"/>
  <c r="Y27" i="6"/>
  <c r="X27" i="6"/>
  <c r="W27" i="6"/>
  <c r="V27" i="6"/>
  <c r="U27" i="6"/>
  <c r="T27" i="6"/>
  <c r="S27" i="6"/>
  <c r="R27" i="6"/>
  <c r="Q27" i="6"/>
  <c r="P27" i="6"/>
  <c r="O27" i="6"/>
  <c r="N27" i="6"/>
  <c r="M27" i="6"/>
  <c r="L27" i="6"/>
  <c r="K27" i="6"/>
  <c r="J27" i="6"/>
  <c r="I27" i="6"/>
  <c r="H27" i="6"/>
  <c r="G27" i="6"/>
  <c r="F27" i="6"/>
  <c r="E27" i="6"/>
  <c r="D27" i="6"/>
  <c r="C27" i="6"/>
  <c r="AA26" i="6"/>
  <c r="M26" i="6"/>
  <c r="AC26" i="6"/>
  <c r="Z26" i="6"/>
  <c r="Y26" i="6"/>
  <c r="X26" i="6"/>
  <c r="W26" i="6"/>
  <c r="V26" i="6"/>
  <c r="U26" i="6"/>
  <c r="T26" i="6"/>
  <c r="S26" i="6"/>
  <c r="R26" i="6"/>
  <c r="Q26" i="6"/>
  <c r="P26" i="6"/>
  <c r="O26" i="6"/>
  <c r="N26" i="6"/>
  <c r="B25" i="6"/>
  <c r="AC25" i="6"/>
  <c r="Z25" i="6"/>
  <c r="Y25" i="6"/>
  <c r="X25" i="6"/>
  <c r="W25" i="6"/>
  <c r="V25" i="6"/>
  <c r="U25" i="6"/>
  <c r="T25" i="6"/>
  <c r="S25" i="6"/>
  <c r="R25" i="6"/>
  <c r="Q25" i="6"/>
  <c r="P25" i="6"/>
  <c r="O25" i="6"/>
  <c r="N25" i="6"/>
  <c r="M25" i="6"/>
  <c r="L25" i="6"/>
  <c r="K25" i="6"/>
  <c r="J25" i="6"/>
  <c r="I25" i="6"/>
  <c r="H25" i="6"/>
  <c r="G25" i="6"/>
  <c r="F25" i="6"/>
  <c r="E25" i="6"/>
  <c r="D25" i="6"/>
  <c r="C25" i="6"/>
  <c r="AA24" i="6"/>
  <c r="B24" i="6"/>
  <c r="AC24" i="6"/>
  <c r="Z24" i="6"/>
  <c r="Y24" i="6"/>
  <c r="X24" i="6"/>
  <c r="W24" i="6"/>
  <c r="V24" i="6"/>
  <c r="U24" i="6"/>
  <c r="T24" i="6"/>
  <c r="S24" i="6"/>
  <c r="R24" i="6"/>
  <c r="Q24" i="6"/>
  <c r="P24" i="6"/>
  <c r="O24" i="6"/>
  <c r="N24" i="6"/>
  <c r="M24" i="6"/>
  <c r="L24" i="6"/>
  <c r="K24" i="6"/>
  <c r="J24" i="6"/>
  <c r="I24" i="6"/>
  <c r="H24" i="6"/>
  <c r="G24" i="6"/>
  <c r="F24" i="6"/>
  <c r="E24" i="6"/>
  <c r="D24" i="6"/>
  <c r="C24" i="6"/>
  <c r="AA23" i="6"/>
  <c r="B23" i="6"/>
  <c r="AC23" i="6"/>
  <c r="Z23" i="6"/>
  <c r="Y23" i="6"/>
  <c r="X23" i="6"/>
  <c r="W23" i="6"/>
  <c r="V23" i="6"/>
  <c r="U23" i="6"/>
  <c r="T23" i="6"/>
  <c r="S23" i="6"/>
  <c r="R23" i="6"/>
  <c r="Q23" i="6"/>
  <c r="P23" i="6"/>
  <c r="O23" i="6"/>
  <c r="N23" i="6"/>
  <c r="M23" i="6"/>
  <c r="L23" i="6"/>
  <c r="K23" i="6"/>
  <c r="J23" i="6"/>
  <c r="I23" i="6"/>
  <c r="H23" i="6"/>
  <c r="G23" i="6"/>
  <c r="F23" i="6"/>
  <c r="E23" i="6"/>
  <c r="D23" i="6"/>
  <c r="C23" i="6"/>
  <c r="AA22" i="6"/>
  <c r="B22" i="6"/>
  <c r="AC22" i="6"/>
  <c r="Z22" i="6"/>
  <c r="Y22" i="6"/>
  <c r="X22" i="6"/>
  <c r="W22" i="6"/>
  <c r="V22" i="6"/>
  <c r="U22" i="6"/>
  <c r="T22" i="6"/>
  <c r="S22" i="6"/>
  <c r="R22" i="6"/>
  <c r="Q22" i="6"/>
  <c r="P22" i="6"/>
  <c r="O22" i="6"/>
  <c r="N22" i="6"/>
  <c r="M22" i="6"/>
  <c r="L22" i="6"/>
  <c r="K22" i="6"/>
  <c r="J22" i="6"/>
  <c r="I22" i="6"/>
  <c r="H22" i="6"/>
  <c r="G22" i="6"/>
  <c r="F22" i="6"/>
  <c r="E22" i="6"/>
  <c r="D22" i="6"/>
  <c r="C22" i="6"/>
  <c r="AA21" i="6"/>
  <c r="N21" i="6"/>
  <c r="AC21" i="6"/>
  <c r="Z21" i="6"/>
  <c r="Y21" i="6"/>
  <c r="X21" i="6"/>
  <c r="W21" i="6"/>
  <c r="V21" i="6"/>
  <c r="U21" i="6"/>
  <c r="T21" i="6"/>
  <c r="S21" i="6"/>
  <c r="R21" i="6"/>
  <c r="Q21" i="6"/>
  <c r="P21" i="6"/>
  <c r="O21" i="6"/>
  <c r="AA19" i="6"/>
  <c r="B19" i="6"/>
  <c r="AC19" i="6"/>
  <c r="Z19" i="6"/>
  <c r="Y19" i="6"/>
  <c r="X19" i="6"/>
  <c r="W19" i="6"/>
  <c r="V19" i="6"/>
  <c r="U19" i="6"/>
  <c r="T19" i="6"/>
  <c r="S19" i="6"/>
  <c r="R19" i="6"/>
  <c r="Q19" i="6"/>
  <c r="P19" i="6"/>
  <c r="O19" i="6"/>
  <c r="N19" i="6"/>
  <c r="M19" i="6"/>
  <c r="L19" i="6"/>
  <c r="K19" i="6"/>
  <c r="J19" i="6"/>
  <c r="I19" i="6"/>
  <c r="H19" i="6"/>
  <c r="G19" i="6"/>
  <c r="F19" i="6"/>
  <c r="E19" i="6"/>
  <c r="D19" i="6"/>
  <c r="C19" i="6"/>
  <c r="AA18" i="6"/>
  <c r="B18" i="6"/>
  <c r="AC18" i="6"/>
  <c r="Z18" i="6"/>
  <c r="Y18" i="6"/>
  <c r="X18" i="6"/>
  <c r="W18" i="6"/>
  <c r="V18" i="6"/>
  <c r="U18" i="6"/>
  <c r="T18" i="6"/>
  <c r="S18" i="6"/>
  <c r="R18" i="6"/>
  <c r="Q18" i="6"/>
  <c r="P18" i="6"/>
  <c r="O18" i="6"/>
  <c r="N18" i="6"/>
  <c r="M18" i="6"/>
  <c r="L18" i="6"/>
  <c r="K18" i="6"/>
  <c r="J18" i="6"/>
  <c r="I18" i="6"/>
  <c r="H18" i="6"/>
  <c r="G18" i="6"/>
  <c r="F18" i="6"/>
  <c r="E18" i="6"/>
  <c r="D18" i="6"/>
  <c r="C18" i="6"/>
  <c r="AA17" i="6"/>
  <c r="B17" i="6"/>
  <c r="AC17" i="6"/>
  <c r="Z17" i="6"/>
  <c r="Y17" i="6"/>
  <c r="X17" i="6"/>
  <c r="W17" i="6"/>
  <c r="V17" i="6"/>
  <c r="U17" i="6"/>
  <c r="T17" i="6"/>
  <c r="S17" i="6"/>
  <c r="R17" i="6"/>
  <c r="Q17" i="6"/>
  <c r="P17" i="6"/>
  <c r="O17" i="6"/>
  <c r="N17" i="6"/>
  <c r="M17" i="6"/>
  <c r="L17" i="6"/>
  <c r="K17" i="6"/>
  <c r="J17" i="6"/>
  <c r="I17" i="6"/>
  <c r="H17" i="6"/>
  <c r="G17" i="6"/>
  <c r="F17" i="6"/>
  <c r="E17" i="6"/>
  <c r="D17" i="6"/>
  <c r="C17" i="6"/>
  <c r="AA16" i="6"/>
  <c r="B16" i="6"/>
  <c r="AC16" i="6"/>
  <c r="Z16" i="6"/>
  <c r="Y16" i="6"/>
  <c r="X16" i="6"/>
  <c r="W16" i="6"/>
  <c r="V16" i="6"/>
  <c r="U16" i="6"/>
  <c r="T16" i="6"/>
  <c r="S16" i="6"/>
  <c r="R16" i="6"/>
  <c r="Q16" i="6"/>
  <c r="P16" i="6"/>
  <c r="O16" i="6"/>
  <c r="N16" i="6"/>
  <c r="M16" i="6"/>
  <c r="L16" i="6"/>
  <c r="K16" i="6"/>
  <c r="J16" i="6"/>
  <c r="I16" i="6"/>
  <c r="H16" i="6"/>
  <c r="G16" i="6"/>
  <c r="F16" i="6"/>
  <c r="E16" i="6"/>
  <c r="D16" i="6"/>
  <c r="C16" i="6"/>
  <c r="AA15" i="6"/>
  <c r="B15" i="6"/>
  <c r="AC15" i="6"/>
  <c r="Z15" i="6"/>
  <c r="Y15" i="6"/>
  <c r="X15" i="6"/>
  <c r="W15" i="6"/>
  <c r="V15" i="6"/>
  <c r="U15" i="6"/>
  <c r="T15" i="6"/>
  <c r="S15" i="6"/>
  <c r="R15" i="6"/>
  <c r="Q15" i="6"/>
  <c r="P15" i="6"/>
  <c r="O15" i="6"/>
  <c r="N15" i="6"/>
  <c r="M15" i="6"/>
  <c r="L15" i="6"/>
  <c r="K15" i="6"/>
  <c r="J15" i="6"/>
  <c r="I15" i="6"/>
  <c r="H15" i="6"/>
  <c r="G15" i="6"/>
  <c r="F15" i="6"/>
  <c r="E15" i="6"/>
  <c r="D15" i="6"/>
  <c r="C15" i="6"/>
  <c r="AA11" i="6"/>
  <c r="B11" i="6"/>
  <c r="AC11" i="6"/>
  <c r="Z11" i="6"/>
  <c r="Y11" i="6"/>
  <c r="X11" i="6"/>
  <c r="W11" i="6"/>
  <c r="V11" i="6"/>
  <c r="U11" i="6"/>
  <c r="T11" i="6"/>
  <c r="S11" i="6"/>
  <c r="R11" i="6"/>
  <c r="Q11" i="6"/>
  <c r="P11" i="6"/>
  <c r="O11" i="6"/>
  <c r="N11" i="6"/>
  <c r="M11" i="6"/>
  <c r="L11" i="6"/>
  <c r="K11" i="6"/>
  <c r="J11" i="6"/>
  <c r="I11" i="6"/>
  <c r="H11" i="6"/>
  <c r="G11" i="6"/>
  <c r="F11" i="6"/>
  <c r="E11" i="6"/>
  <c r="D11" i="6"/>
  <c r="C11" i="6"/>
  <c r="AA10" i="6"/>
  <c r="B10" i="6"/>
  <c r="AC10" i="6"/>
  <c r="Z10" i="6"/>
  <c r="Y10" i="6"/>
  <c r="X10" i="6"/>
  <c r="W10" i="6"/>
  <c r="V10" i="6"/>
  <c r="U10" i="6"/>
  <c r="T10" i="6"/>
  <c r="S10" i="6"/>
  <c r="R10" i="6"/>
  <c r="Q10" i="6"/>
  <c r="P10" i="6"/>
  <c r="O10" i="6"/>
  <c r="N10" i="6"/>
  <c r="M10" i="6"/>
  <c r="L10" i="6"/>
  <c r="K10" i="6"/>
  <c r="J10" i="6"/>
  <c r="I10" i="6"/>
  <c r="H10" i="6"/>
  <c r="G10" i="6"/>
  <c r="F10" i="6"/>
  <c r="E10" i="6"/>
  <c r="D10" i="6"/>
  <c r="C10" i="6"/>
  <c r="AA9" i="6"/>
  <c r="B9" i="6"/>
  <c r="AC9" i="6"/>
  <c r="Z9" i="6"/>
  <c r="Y9" i="6"/>
  <c r="X9" i="6"/>
  <c r="W9" i="6"/>
  <c r="V9" i="6"/>
  <c r="U9" i="6"/>
  <c r="T9" i="6"/>
  <c r="S9" i="6"/>
  <c r="R9" i="6"/>
  <c r="Q9" i="6"/>
  <c r="P9" i="6"/>
  <c r="O9" i="6"/>
  <c r="N9" i="6"/>
  <c r="M9" i="6"/>
  <c r="L9" i="6"/>
  <c r="K9" i="6"/>
  <c r="J9" i="6"/>
  <c r="I9" i="6"/>
  <c r="H9" i="6"/>
  <c r="G9" i="6"/>
  <c r="F9" i="6"/>
  <c r="E9" i="6"/>
  <c r="D9" i="6"/>
  <c r="C9" i="6"/>
  <c r="AA7" i="6"/>
  <c r="B7" i="6"/>
  <c r="AC7" i="6"/>
  <c r="Z7" i="6"/>
  <c r="Y7" i="6"/>
  <c r="X7" i="6"/>
  <c r="W7" i="6"/>
  <c r="V7" i="6"/>
  <c r="U7" i="6"/>
  <c r="T7" i="6"/>
  <c r="S7" i="6"/>
  <c r="R7" i="6"/>
  <c r="Q7" i="6"/>
  <c r="P7" i="6"/>
  <c r="O7" i="6"/>
  <c r="N7" i="6"/>
  <c r="M7" i="6"/>
  <c r="L7" i="6"/>
  <c r="K7" i="6"/>
  <c r="J7" i="6"/>
  <c r="I7" i="6"/>
  <c r="H7" i="6"/>
  <c r="G7" i="6"/>
  <c r="F7" i="6"/>
  <c r="E7" i="6"/>
  <c r="D7" i="6"/>
  <c r="C7" i="6"/>
  <c r="AA6" i="6"/>
  <c r="B6" i="6"/>
  <c r="AC6" i="6"/>
  <c r="Z6" i="6"/>
  <c r="Y6" i="6"/>
  <c r="X6" i="6"/>
  <c r="W6" i="6"/>
  <c r="V6" i="6"/>
  <c r="U6" i="6"/>
  <c r="T6" i="6"/>
  <c r="S6" i="6"/>
  <c r="R6" i="6"/>
  <c r="Q6" i="6"/>
  <c r="P6" i="6"/>
  <c r="O6" i="6"/>
  <c r="N6" i="6"/>
  <c r="M6" i="6"/>
  <c r="L6" i="6"/>
  <c r="K6" i="6"/>
  <c r="J6" i="6"/>
  <c r="I6" i="6"/>
  <c r="H6" i="6"/>
  <c r="G6" i="6"/>
  <c r="F6" i="6"/>
  <c r="E6" i="6"/>
  <c r="D6" i="6"/>
  <c r="C6" i="6"/>
  <c r="AA5" i="6"/>
  <c r="B5" i="6"/>
  <c r="AC5" i="6"/>
  <c r="Z5" i="6"/>
  <c r="Y5" i="6"/>
  <c r="X5" i="6"/>
  <c r="W5" i="6"/>
  <c r="V5" i="6"/>
  <c r="U5" i="6"/>
  <c r="T5" i="6"/>
  <c r="S5" i="6"/>
  <c r="R5" i="6"/>
  <c r="Q5" i="6"/>
  <c r="P5" i="6"/>
  <c r="O5" i="6"/>
  <c r="N5" i="6"/>
  <c r="M5" i="6"/>
  <c r="L5" i="6"/>
  <c r="K5" i="6"/>
  <c r="J5" i="6"/>
  <c r="I5" i="6"/>
  <c r="H5" i="6"/>
  <c r="G5" i="6"/>
  <c r="F5" i="6"/>
  <c r="E5" i="6"/>
  <c r="D5" i="6"/>
  <c r="C5" i="6"/>
  <c r="AD61" i="5"/>
  <c r="AD60" i="5"/>
  <c r="AD59" i="5"/>
  <c r="AD57" i="5"/>
  <c r="AD56" i="5"/>
  <c r="AD55" i="5"/>
  <c r="AD54" i="5"/>
  <c r="AD53" i="5"/>
  <c r="AD52" i="5"/>
  <c r="AD51" i="5"/>
  <c r="AD50" i="5"/>
  <c r="AD49" i="5"/>
  <c r="AD48" i="5"/>
  <c r="AD47" i="5"/>
  <c r="AD46" i="5"/>
  <c r="AD45" i="5"/>
  <c r="AD44" i="5"/>
  <c r="AD42" i="5"/>
  <c r="AD41" i="5"/>
  <c r="AD40" i="5"/>
  <c r="AD39" i="5"/>
  <c r="AD38" i="5"/>
  <c r="AD37" i="5"/>
  <c r="AD36" i="5"/>
  <c r="AD35" i="5"/>
  <c r="AD34" i="5"/>
  <c r="AD33" i="5"/>
  <c r="AD32" i="5"/>
  <c r="AD30" i="5"/>
  <c r="AD29" i="5"/>
  <c r="AD28" i="5"/>
  <c r="AD27" i="5"/>
  <c r="AD26" i="5"/>
  <c r="AD25" i="5"/>
  <c r="AD24" i="5"/>
  <c r="AD23" i="5"/>
  <c r="AD22" i="5"/>
  <c r="AD20" i="5"/>
  <c r="AD19" i="5"/>
  <c r="AD18" i="5"/>
  <c r="AD17" i="5"/>
  <c r="AD16" i="5"/>
  <c r="AD12" i="5"/>
  <c r="AD11" i="5"/>
  <c r="AD10" i="5"/>
  <c r="AD8" i="5"/>
  <c r="AD7" i="5"/>
  <c r="AD6" i="5"/>
  <c r="E60" i="4"/>
  <c r="E59" i="4"/>
  <c r="E58" i="4"/>
  <c r="E57" i="4"/>
  <c r="E56" i="4"/>
  <c r="E55" i="4"/>
  <c r="E54" i="4"/>
  <c r="E53" i="4"/>
  <c r="E52"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E9" i="4"/>
  <c r="E8" i="4"/>
  <c r="E7" i="4"/>
  <c r="E6" i="4"/>
  <c r="E5" i="4"/>
  <c r="E4" i="4"/>
  <c r="AA61" i="2"/>
  <c r="AA61" i="3"/>
  <c r="B61" i="2"/>
  <c r="B61" i="3"/>
  <c r="AC61" i="3"/>
  <c r="Z61" i="2"/>
  <c r="Z61" i="3"/>
  <c r="Y61" i="2"/>
  <c r="Y61" i="3"/>
  <c r="X61" i="2"/>
  <c r="X61" i="3"/>
  <c r="W61" i="2"/>
  <c r="W61" i="3"/>
  <c r="V61" i="2"/>
  <c r="V61" i="3"/>
  <c r="U61" i="2"/>
  <c r="U61" i="3"/>
  <c r="T61" i="2"/>
  <c r="T61" i="3"/>
  <c r="S61" i="2"/>
  <c r="S61" i="3"/>
  <c r="R61" i="2"/>
  <c r="R61" i="3"/>
  <c r="Q61" i="2"/>
  <c r="Q61" i="3"/>
  <c r="P61" i="2"/>
  <c r="P61" i="3"/>
  <c r="O61" i="2"/>
  <c r="O61" i="3"/>
  <c r="N61" i="2"/>
  <c r="N61" i="3"/>
  <c r="M61" i="2"/>
  <c r="M61" i="3"/>
  <c r="L61" i="2"/>
  <c r="L61" i="3"/>
  <c r="K61" i="2"/>
  <c r="K61" i="3"/>
  <c r="J61" i="2"/>
  <c r="J61" i="3"/>
  <c r="I61" i="2"/>
  <c r="I61" i="3"/>
  <c r="H61" i="2"/>
  <c r="H61" i="3"/>
  <c r="G61" i="2"/>
  <c r="G61" i="3"/>
  <c r="F61" i="2"/>
  <c r="F61" i="3"/>
  <c r="E61" i="2"/>
  <c r="E61" i="3"/>
  <c r="D61" i="2"/>
  <c r="D61" i="3"/>
  <c r="C61" i="2"/>
  <c r="C61" i="3"/>
  <c r="AA60" i="3"/>
  <c r="B60" i="3"/>
  <c r="AC60" i="3"/>
  <c r="Z60" i="3"/>
  <c r="Y60" i="3"/>
  <c r="X60" i="3"/>
  <c r="W60" i="3"/>
  <c r="V60" i="3"/>
  <c r="U60" i="3"/>
  <c r="T60" i="3"/>
  <c r="S60" i="3"/>
  <c r="R60" i="3"/>
  <c r="Q60" i="3"/>
  <c r="P60" i="3"/>
  <c r="O60" i="3"/>
  <c r="N60" i="3"/>
  <c r="M60" i="3"/>
  <c r="L60" i="3"/>
  <c r="K60" i="3"/>
  <c r="J60" i="3"/>
  <c r="I60" i="3"/>
  <c r="H60" i="3"/>
  <c r="G60" i="3"/>
  <c r="F60" i="3"/>
  <c r="E60" i="3"/>
  <c r="D60" i="3"/>
  <c r="C60" i="3"/>
  <c r="AA59" i="3"/>
  <c r="B59" i="3"/>
  <c r="AC59" i="3"/>
  <c r="Z59" i="3"/>
  <c r="Y59" i="3"/>
  <c r="X59" i="3"/>
  <c r="W59" i="3"/>
  <c r="V59" i="3"/>
  <c r="U59" i="3"/>
  <c r="T59" i="3"/>
  <c r="S59" i="3"/>
  <c r="R59" i="3"/>
  <c r="Q59" i="3"/>
  <c r="P59" i="3"/>
  <c r="O59" i="3"/>
  <c r="N59" i="3"/>
  <c r="M59" i="3"/>
  <c r="L59" i="3"/>
  <c r="K59" i="3"/>
  <c r="J59" i="3"/>
  <c r="I59" i="3"/>
  <c r="H59" i="3"/>
  <c r="G59" i="3"/>
  <c r="F59" i="3"/>
  <c r="E59" i="3"/>
  <c r="D59" i="3"/>
  <c r="C59" i="3"/>
  <c r="AA58" i="3"/>
  <c r="B58" i="3"/>
  <c r="AC58" i="3"/>
  <c r="Z58" i="3"/>
  <c r="Y58" i="3"/>
  <c r="X58" i="3"/>
  <c r="W58" i="3"/>
  <c r="V58" i="3"/>
  <c r="U58" i="3"/>
  <c r="T58" i="3"/>
  <c r="S58" i="3"/>
  <c r="R58" i="3"/>
  <c r="Q58" i="3"/>
  <c r="P58" i="3"/>
  <c r="O58" i="3"/>
  <c r="N58" i="3"/>
  <c r="M58" i="3"/>
  <c r="L58" i="3"/>
  <c r="K58" i="3"/>
  <c r="J58" i="3"/>
  <c r="I58" i="3"/>
  <c r="H58" i="3"/>
  <c r="G58" i="3"/>
  <c r="F58" i="3"/>
  <c r="E58" i="3"/>
  <c r="D58" i="3"/>
  <c r="C58" i="3"/>
  <c r="AA57" i="3"/>
  <c r="B57" i="3"/>
  <c r="AC57" i="3"/>
  <c r="Z57" i="3"/>
  <c r="Y57" i="3"/>
  <c r="X57" i="3"/>
  <c r="W57" i="3"/>
  <c r="V57" i="3"/>
  <c r="U57" i="3"/>
  <c r="T57" i="3"/>
  <c r="S57" i="3"/>
  <c r="R57" i="3"/>
  <c r="Q57" i="3"/>
  <c r="P57" i="3"/>
  <c r="O57" i="3"/>
  <c r="N57" i="3"/>
  <c r="M57" i="3"/>
  <c r="L57" i="3"/>
  <c r="K57" i="3"/>
  <c r="J57" i="3"/>
  <c r="I57" i="3"/>
  <c r="H57" i="3"/>
  <c r="G57" i="3"/>
  <c r="F57" i="3"/>
  <c r="E57" i="3"/>
  <c r="D57" i="3"/>
  <c r="C57" i="3"/>
  <c r="AA56" i="3"/>
  <c r="B56" i="3"/>
  <c r="AC56" i="3"/>
  <c r="Z56" i="3"/>
  <c r="Y56" i="3"/>
  <c r="X56" i="3"/>
  <c r="W56" i="3"/>
  <c r="V56" i="3"/>
  <c r="U56" i="3"/>
  <c r="T56" i="3"/>
  <c r="S56" i="3"/>
  <c r="R56" i="3"/>
  <c r="Q56" i="3"/>
  <c r="P56" i="3"/>
  <c r="O56" i="3"/>
  <c r="N56" i="3"/>
  <c r="M56" i="3"/>
  <c r="L56" i="3"/>
  <c r="K56" i="3"/>
  <c r="J56" i="3"/>
  <c r="I56" i="3"/>
  <c r="H56" i="3"/>
  <c r="G56" i="3"/>
  <c r="F56" i="3"/>
  <c r="E56" i="3"/>
  <c r="D56" i="3"/>
  <c r="C56" i="3"/>
  <c r="AA55" i="3"/>
  <c r="B55" i="3"/>
  <c r="AC55" i="3"/>
  <c r="Z55" i="3"/>
  <c r="Y55" i="3"/>
  <c r="X55" i="3"/>
  <c r="W55" i="3"/>
  <c r="V55" i="3"/>
  <c r="U55" i="3"/>
  <c r="T55" i="3"/>
  <c r="S55" i="3"/>
  <c r="R55" i="3"/>
  <c r="Q55" i="3"/>
  <c r="P55" i="3"/>
  <c r="O55" i="3"/>
  <c r="N55" i="3"/>
  <c r="M55" i="3"/>
  <c r="L55" i="3"/>
  <c r="K55" i="3"/>
  <c r="J55" i="3"/>
  <c r="I55" i="3"/>
  <c r="H55" i="3"/>
  <c r="G55" i="3"/>
  <c r="F55" i="3"/>
  <c r="E55" i="3"/>
  <c r="D55" i="3"/>
  <c r="C55" i="3"/>
  <c r="AA54" i="3"/>
  <c r="B54" i="3"/>
  <c r="AC54" i="3"/>
  <c r="Z54" i="3"/>
  <c r="Y54" i="3"/>
  <c r="X54" i="3"/>
  <c r="W54" i="3"/>
  <c r="V54" i="3"/>
  <c r="U54" i="3"/>
  <c r="T54" i="3"/>
  <c r="S54" i="3"/>
  <c r="R54" i="3"/>
  <c r="Q54" i="3"/>
  <c r="P54" i="3"/>
  <c r="O54" i="3"/>
  <c r="N54" i="3"/>
  <c r="M54" i="3"/>
  <c r="L54" i="3"/>
  <c r="K54" i="3"/>
  <c r="J54" i="3"/>
  <c r="I54" i="3"/>
  <c r="H54" i="3"/>
  <c r="G54" i="3"/>
  <c r="F54" i="3"/>
  <c r="E54" i="3"/>
  <c r="D54" i="3"/>
  <c r="C54" i="3"/>
  <c r="AA53" i="3"/>
  <c r="B53" i="3"/>
  <c r="AC53" i="3"/>
  <c r="Z53" i="3"/>
  <c r="Y53" i="3"/>
  <c r="X53" i="3"/>
  <c r="W53" i="3"/>
  <c r="V53" i="3"/>
  <c r="U53" i="3"/>
  <c r="T53" i="3"/>
  <c r="S53" i="3"/>
  <c r="R53" i="3"/>
  <c r="Q53" i="3"/>
  <c r="P53" i="3"/>
  <c r="O53" i="3"/>
  <c r="N53" i="3"/>
  <c r="M53" i="3"/>
  <c r="L53" i="3"/>
  <c r="K53" i="3"/>
  <c r="J53" i="3"/>
  <c r="I53" i="3"/>
  <c r="H53" i="3"/>
  <c r="G53" i="3"/>
  <c r="F53" i="3"/>
  <c r="E53" i="3"/>
  <c r="D53" i="3"/>
  <c r="C53" i="3"/>
  <c r="AA52" i="3"/>
  <c r="B52" i="3"/>
  <c r="AC52" i="3"/>
  <c r="Z52" i="3"/>
  <c r="Y52" i="3"/>
  <c r="X52" i="3"/>
  <c r="W52" i="3"/>
  <c r="V52" i="3"/>
  <c r="U52" i="3"/>
  <c r="T52" i="3"/>
  <c r="S52" i="3"/>
  <c r="R52" i="3"/>
  <c r="Q52" i="3"/>
  <c r="P52" i="3"/>
  <c r="O52" i="3"/>
  <c r="N52" i="3"/>
  <c r="M52" i="3"/>
  <c r="L52" i="3"/>
  <c r="K52" i="3"/>
  <c r="J52" i="3"/>
  <c r="I52" i="3"/>
  <c r="H52" i="3"/>
  <c r="G52" i="3"/>
  <c r="F52" i="3"/>
  <c r="E52" i="3"/>
  <c r="D52" i="3"/>
  <c r="C52" i="3"/>
  <c r="AA51" i="3"/>
  <c r="B51" i="3"/>
  <c r="AC51" i="3"/>
  <c r="Z51" i="3"/>
  <c r="Y51" i="3"/>
  <c r="X51" i="3"/>
  <c r="W51" i="3"/>
  <c r="V51" i="3"/>
  <c r="U51" i="3"/>
  <c r="T51" i="3"/>
  <c r="S51" i="3"/>
  <c r="R51" i="3"/>
  <c r="Q51" i="3"/>
  <c r="P51" i="3"/>
  <c r="O51" i="3"/>
  <c r="N51" i="3"/>
  <c r="M51" i="3"/>
  <c r="L51" i="3"/>
  <c r="K51" i="3"/>
  <c r="J51" i="3"/>
  <c r="I51" i="3"/>
  <c r="H51" i="3"/>
  <c r="G51" i="3"/>
  <c r="F51" i="3"/>
  <c r="E51" i="3"/>
  <c r="D51" i="3"/>
  <c r="C51" i="3"/>
  <c r="AA50" i="3"/>
  <c r="B50" i="3"/>
  <c r="AC50" i="3"/>
  <c r="Z50" i="3"/>
  <c r="Y50" i="3"/>
  <c r="X50" i="3"/>
  <c r="W50" i="3"/>
  <c r="V50" i="3"/>
  <c r="U50" i="3"/>
  <c r="T50" i="3"/>
  <c r="S50" i="3"/>
  <c r="R50" i="3"/>
  <c r="Q50" i="3"/>
  <c r="P50" i="3"/>
  <c r="O50" i="3"/>
  <c r="N50" i="3"/>
  <c r="M50" i="3"/>
  <c r="L50" i="3"/>
  <c r="K50" i="3"/>
  <c r="J50" i="3"/>
  <c r="I50" i="3"/>
  <c r="H50" i="3"/>
  <c r="G50" i="3"/>
  <c r="F50" i="3"/>
  <c r="E50" i="3"/>
  <c r="D50" i="3"/>
  <c r="C50" i="3"/>
  <c r="AA49" i="3"/>
  <c r="B49" i="3"/>
  <c r="AC49" i="3"/>
  <c r="Z49" i="3"/>
  <c r="Y49" i="3"/>
  <c r="X49" i="3"/>
  <c r="W49" i="3"/>
  <c r="V49" i="3"/>
  <c r="U49" i="3"/>
  <c r="T49" i="3"/>
  <c r="S49" i="3"/>
  <c r="R49" i="3"/>
  <c r="Q49" i="3"/>
  <c r="P49" i="3"/>
  <c r="O49" i="3"/>
  <c r="N49" i="3"/>
  <c r="M49" i="3"/>
  <c r="L49" i="3"/>
  <c r="K49" i="3"/>
  <c r="J49" i="3"/>
  <c r="I49" i="3"/>
  <c r="H49" i="3"/>
  <c r="G49" i="3"/>
  <c r="F49" i="3"/>
  <c r="E49" i="3"/>
  <c r="D49" i="3"/>
  <c r="C49" i="3"/>
  <c r="AA48" i="3"/>
  <c r="B48" i="3"/>
  <c r="AC48" i="3"/>
  <c r="Z48" i="3"/>
  <c r="Y48" i="3"/>
  <c r="X48" i="3"/>
  <c r="W48" i="3"/>
  <c r="V48" i="3"/>
  <c r="U48" i="3"/>
  <c r="T48" i="3"/>
  <c r="S48" i="3"/>
  <c r="R48" i="3"/>
  <c r="Q48" i="3"/>
  <c r="P48" i="3"/>
  <c r="O48" i="3"/>
  <c r="N48" i="3"/>
  <c r="M48" i="3"/>
  <c r="L48" i="3"/>
  <c r="K48" i="3"/>
  <c r="J48" i="3"/>
  <c r="I48" i="3"/>
  <c r="H48" i="3"/>
  <c r="G48" i="3"/>
  <c r="F48" i="3"/>
  <c r="E48" i="3"/>
  <c r="D48" i="3"/>
  <c r="C48" i="3"/>
  <c r="AA47" i="3"/>
  <c r="B47" i="3"/>
  <c r="AC47" i="3"/>
  <c r="Z47" i="3"/>
  <c r="Y47" i="3"/>
  <c r="X47" i="3"/>
  <c r="W47" i="3"/>
  <c r="V47" i="3"/>
  <c r="U47" i="3"/>
  <c r="T47" i="3"/>
  <c r="S47" i="3"/>
  <c r="R47" i="3"/>
  <c r="Q47" i="3"/>
  <c r="P47" i="3"/>
  <c r="O47" i="3"/>
  <c r="N47" i="3"/>
  <c r="M47" i="3"/>
  <c r="L47" i="3"/>
  <c r="K47" i="3"/>
  <c r="J47" i="3"/>
  <c r="I47" i="3"/>
  <c r="H47" i="3"/>
  <c r="G47" i="3"/>
  <c r="F47" i="3"/>
  <c r="E47" i="3"/>
  <c r="D47" i="3"/>
  <c r="C47" i="3"/>
  <c r="AA46" i="3"/>
  <c r="B46" i="3"/>
  <c r="AC46" i="3"/>
  <c r="Z46" i="3"/>
  <c r="Y46" i="3"/>
  <c r="X46" i="3"/>
  <c r="W46" i="3"/>
  <c r="V46" i="3"/>
  <c r="U46" i="3"/>
  <c r="T46" i="3"/>
  <c r="S46" i="3"/>
  <c r="R46" i="3"/>
  <c r="Q46" i="3"/>
  <c r="P46" i="3"/>
  <c r="O46" i="3"/>
  <c r="N46" i="3"/>
  <c r="M46" i="3"/>
  <c r="L46" i="3"/>
  <c r="K46" i="3"/>
  <c r="J46" i="3"/>
  <c r="I46" i="3"/>
  <c r="H46" i="3"/>
  <c r="G46" i="3"/>
  <c r="F46" i="3"/>
  <c r="E46" i="3"/>
  <c r="D46" i="3"/>
  <c r="C46" i="3"/>
  <c r="AA45" i="3"/>
  <c r="B45" i="3"/>
  <c r="AC45" i="3"/>
  <c r="Z45" i="3"/>
  <c r="Y45" i="3"/>
  <c r="X45" i="3"/>
  <c r="W45" i="3"/>
  <c r="V45" i="3"/>
  <c r="U45" i="3"/>
  <c r="T45" i="3"/>
  <c r="S45" i="3"/>
  <c r="R45" i="3"/>
  <c r="Q45" i="3"/>
  <c r="P45" i="3"/>
  <c r="O45" i="3"/>
  <c r="N45" i="3"/>
  <c r="M45" i="3"/>
  <c r="L45" i="3"/>
  <c r="K45" i="3"/>
  <c r="J45" i="3"/>
  <c r="I45" i="3"/>
  <c r="H45" i="3"/>
  <c r="G45" i="3"/>
  <c r="F45" i="3"/>
  <c r="E45" i="3"/>
  <c r="D45" i="3"/>
  <c r="C45" i="3"/>
  <c r="AA44" i="3"/>
  <c r="B44" i="3"/>
  <c r="AC44" i="3"/>
  <c r="Z44" i="3"/>
  <c r="Y44" i="3"/>
  <c r="X44" i="3"/>
  <c r="W44" i="3"/>
  <c r="V44" i="3"/>
  <c r="U44" i="3"/>
  <c r="T44" i="3"/>
  <c r="S44" i="3"/>
  <c r="R44" i="3"/>
  <c r="Q44" i="3"/>
  <c r="P44" i="3"/>
  <c r="O44" i="3"/>
  <c r="N44" i="3"/>
  <c r="M44" i="3"/>
  <c r="L44" i="3"/>
  <c r="K44" i="3"/>
  <c r="J44" i="3"/>
  <c r="I44" i="3"/>
  <c r="H44" i="3"/>
  <c r="G44" i="3"/>
  <c r="F44" i="3"/>
  <c r="E44" i="3"/>
  <c r="D44" i="3"/>
  <c r="C44" i="3"/>
  <c r="AA43" i="3"/>
  <c r="B43" i="3"/>
  <c r="AC43" i="3"/>
  <c r="Z43" i="3"/>
  <c r="Y43" i="3"/>
  <c r="X43" i="3"/>
  <c r="W43" i="3"/>
  <c r="V43" i="3"/>
  <c r="U43" i="3"/>
  <c r="T43" i="3"/>
  <c r="S43" i="3"/>
  <c r="R43" i="3"/>
  <c r="Q43" i="3"/>
  <c r="P43" i="3"/>
  <c r="O43" i="3"/>
  <c r="N43" i="3"/>
  <c r="M43" i="3"/>
  <c r="L43" i="3"/>
  <c r="K43" i="3"/>
  <c r="J43" i="3"/>
  <c r="I43" i="3"/>
  <c r="H43" i="3"/>
  <c r="G43" i="3"/>
  <c r="F43" i="3"/>
  <c r="E43" i="3"/>
  <c r="D43" i="3"/>
  <c r="C43" i="3"/>
  <c r="AA42" i="3"/>
  <c r="B42" i="3"/>
  <c r="AC42" i="3"/>
  <c r="Z42" i="3"/>
  <c r="Y42" i="3"/>
  <c r="X42" i="3"/>
  <c r="W42" i="3"/>
  <c r="V42" i="3"/>
  <c r="U42" i="3"/>
  <c r="T42" i="3"/>
  <c r="S42" i="3"/>
  <c r="R42" i="3"/>
  <c r="Q42" i="3"/>
  <c r="P42" i="3"/>
  <c r="O42" i="3"/>
  <c r="N42" i="3"/>
  <c r="M42" i="3"/>
  <c r="L42" i="3"/>
  <c r="K42" i="3"/>
  <c r="J42" i="3"/>
  <c r="I42" i="3"/>
  <c r="H42" i="3"/>
  <c r="G42" i="3"/>
  <c r="F42" i="3"/>
  <c r="E42" i="3"/>
  <c r="D42" i="3"/>
  <c r="C42" i="3"/>
  <c r="AA41" i="3"/>
  <c r="B41" i="3"/>
  <c r="AC41" i="3"/>
  <c r="Z41" i="3"/>
  <c r="Y41" i="3"/>
  <c r="X41" i="3"/>
  <c r="W41" i="3"/>
  <c r="V41" i="3"/>
  <c r="U41" i="3"/>
  <c r="T41" i="3"/>
  <c r="S41" i="3"/>
  <c r="R41" i="3"/>
  <c r="Q41" i="3"/>
  <c r="P41" i="3"/>
  <c r="O41" i="3"/>
  <c r="N41" i="3"/>
  <c r="M41" i="3"/>
  <c r="L41" i="3"/>
  <c r="K41" i="3"/>
  <c r="J41" i="3"/>
  <c r="I41" i="3"/>
  <c r="H41" i="3"/>
  <c r="G41" i="3"/>
  <c r="F41" i="3"/>
  <c r="E41" i="3"/>
  <c r="D41" i="3"/>
  <c r="C41" i="3"/>
  <c r="AA40" i="3"/>
  <c r="B40" i="3"/>
  <c r="AC40" i="3"/>
  <c r="Z40" i="3"/>
  <c r="Y40" i="3"/>
  <c r="X40" i="3"/>
  <c r="W40" i="3"/>
  <c r="V40" i="3"/>
  <c r="U40" i="3"/>
  <c r="T40" i="3"/>
  <c r="S40" i="3"/>
  <c r="R40" i="3"/>
  <c r="Q40" i="3"/>
  <c r="P40" i="3"/>
  <c r="O40" i="3"/>
  <c r="N40" i="3"/>
  <c r="M40" i="3"/>
  <c r="L40" i="3"/>
  <c r="K40" i="3"/>
  <c r="J40" i="3"/>
  <c r="I40" i="3"/>
  <c r="H40" i="3"/>
  <c r="G40" i="3"/>
  <c r="F40" i="3"/>
  <c r="E40" i="3"/>
  <c r="D40" i="3"/>
  <c r="C40" i="3"/>
  <c r="AA39" i="3"/>
  <c r="B39" i="3"/>
  <c r="AC39" i="3"/>
  <c r="Z39" i="3"/>
  <c r="Y39" i="3"/>
  <c r="X39" i="3"/>
  <c r="W39" i="3"/>
  <c r="V39" i="3"/>
  <c r="U39" i="3"/>
  <c r="T39" i="3"/>
  <c r="S39" i="3"/>
  <c r="R39" i="3"/>
  <c r="Q39" i="3"/>
  <c r="P39" i="3"/>
  <c r="O39" i="3"/>
  <c r="N39" i="3"/>
  <c r="M39" i="3"/>
  <c r="L39" i="3"/>
  <c r="K39" i="3"/>
  <c r="J39" i="3"/>
  <c r="I39" i="3"/>
  <c r="H39" i="3"/>
  <c r="G39" i="3"/>
  <c r="F39" i="3"/>
  <c r="E39" i="3"/>
  <c r="D39" i="3"/>
  <c r="C39" i="3"/>
  <c r="AA38" i="3"/>
  <c r="B38" i="3"/>
  <c r="AC38" i="3"/>
  <c r="Z38" i="3"/>
  <c r="Y38" i="3"/>
  <c r="X38" i="3"/>
  <c r="W38" i="3"/>
  <c r="V38" i="3"/>
  <c r="U38" i="3"/>
  <c r="T38" i="3"/>
  <c r="S38" i="3"/>
  <c r="R38" i="3"/>
  <c r="Q38" i="3"/>
  <c r="P38" i="3"/>
  <c r="O38" i="3"/>
  <c r="N38" i="3"/>
  <c r="M38" i="3"/>
  <c r="L38" i="3"/>
  <c r="K38" i="3"/>
  <c r="J38" i="3"/>
  <c r="I38" i="3"/>
  <c r="H38" i="3"/>
  <c r="G38" i="3"/>
  <c r="F38" i="3"/>
  <c r="E38" i="3"/>
  <c r="D38" i="3"/>
  <c r="C38" i="3"/>
  <c r="AA37" i="3"/>
  <c r="B37" i="3"/>
  <c r="AC37" i="3"/>
  <c r="Z37" i="3"/>
  <c r="Y37" i="3"/>
  <c r="X37" i="3"/>
  <c r="W37" i="3"/>
  <c r="V37" i="3"/>
  <c r="U37" i="3"/>
  <c r="T37" i="3"/>
  <c r="S37" i="3"/>
  <c r="R37" i="3"/>
  <c r="Q37" i="3"/>
  <c r="P37" i="3"/>
  <c r="O37" i="3"/>
  <c r="N37" i="3"/>
  <c r="M37" i="3"/>
  <c r="L37" i="3"/>
  <c r="K37" i="3"/>
  <c r="J37" i="3"/>
  <c r="I37" i="3"/>
  <c r="H37" i="3"/>
  <c r="G37" i="3"/>
  <c r="F37" i="3"/>
  <c r="E37" i="3"/>
  <c r="D37" i="3"/>
  <c r="C37" i="3"/>
  <c r="AA36" i="3"/>
  <c r="B36" i="3"/>
  <c r="AC36" i="3"/>
  <c r="Z36" i="3"/>
  <c r="Y36" i="3"/>
  <c r="X36" i="3"/>
  <c r="W36" i="3"/>
  <c r="V36" i="3"/>
  <c r="U36" i="3"/>
  <c r="T36" i="3"/>
  <c r="S36" i="3"/>
  <c r="R36" i="3"/>
  <c r="Q36" i="3"/>
  <c r="P36" i="3"/>
  <c r="O36" i="3"/>
  <c r="N36" i="3"/>
  <c r="M36" i="3"/>
  <c r="L36" i="3"/>
  <c r="K36" i="3"/>
  <c r="J36" i="3"/>
  <c r="I36" i="3"/>
  <c r="H36" i="3"/>
  <c r="G36" i="3"/>
  <c r="F36" i="3"/>
  <c r="E36" i="3"/>
  <c r="D36" i="3"/>
  <c r="C36" i="3"/>
  <c r="AA35" i="3"/>
  <c r="B35" i="3"/>
  <c r="AC35" i="3"/>
  <c r="Z35" i="3"/>
  <c r="Y35" i="3"/>
  <c r="X35" i="3"/>
  <c r="W35" i="3"/>
  <c r="V35" i="3"/>
  <c r="U35" i="3"/>
  <c r="T35" i="3"/>
  <c r="S35" i="3"/>
  <c r="R35" i="3"/>
  <c r="Q35" i="3"/>
  <c r="P35" i="3"/>
  <c r="O35" i="3"/>
  <c r="N35" i="3"/>
  <c r="M35" i="3"/>
  <c r="L35" i="3"/>
  <c r="K35" i="3"/>
  <c r="J35" i="3"/>
  <c r="I35" i="3"/>
  <c r="H35" i="3"/>
  <c r="G35" i="3"/>
  <c r="F35" i="3"/>
  <c r="E35" i="3"/>
  <c r="D35" i="3"/>
  <c r="C35" i="3"/>
  <c r="AA34" i="3"/>
  <c r="B34" i="3"/>
  <c r="AC34" i="3"/>
  <c r="Z34" i="3"/>
  <c r="Y34" i="3"/>
  <c r="X34" i="3"/>
  <c r="W34" i="3"/>
  <c r="V34" i="3"/>
  <c r="U34" i="3"/>
  <c r="T34" i="3"/>
  <c r="S34" i="3"/>
  <c r="R34" i="3"/>
  <c r="Q34" i="3"/>
  <c r="P34" i="3"/>
  <c r="O34" i="3"/>
  <c r="N34" i="3"/>
  <c r="M34" i="3"/>
  <c r="L34" i="3"/>
  <c r="K34" i="3"/>
  <c r="J34" i="3"/>
  <c r="I34" i="3"/>
  <c r="H34" i="3"/>
  <c r="G34" i="3"/>
  <c r="F34" i="3"/>
  <c r="E34" i="3"/>
  <c r="D34" i="3"/>
  <c r="C34" i="3"/>
  <c r="AA33" i="3"/>
  <c r="B33" i="3"/>
  <c r="AC33" i="3"/>
  <c r="Z33" i="3"/>
  <c r="Y33" i="3"/>
  <c r="X33" i="3"/>
  <c r="W33" i="3"/>
  <c r="V33" i="3"/>
  <c r="U33" i="3"/>
  <c r="T33" i="3"/>
  <c r="S33" i="3"/>
  <c r="R33" i="3"/>
  <c r="Q33" i="3"/>
  <c r="P33" i="3"/>
  <c r="O33" i="3"/>
  <c r="N33" i="3"/>
  <c r="M33" i="3"/>
  <c r="L33" i="3"/>
  <c r="K33" i="3"/>
  <c r="J33" i="3"/>
  <c r="I33" i="3"/>
  <c r="H33" i="3"/>
  <c r="G33" i="3"/>
  <c r="F33" i="3"/>
  <c r="E33" i="3"/>
  <c r="D33" i="3"/>
  <c r="C33" i="3"/>
  <c r="AA32" i="3"/>
  <c r="B32" i="3"/>
  <c r="AC32" i="3"/>
  <c r="Z32" i="3"/>
  <c r="Y32" i="3"/>
  <c r="X32" i="3"/>
  <c r="W32" i="3"/>
  <c r="V32" i="3"/>
  <c r="U32" i="3"/>
  <c r="T32" i="3"/>
  <c r="S32" i="3"/>
  <c r="R32" i="3"/>
  <c r="Q32" i="3"/>
  <c r="P32" i="3"/>
  <c r="O32" i="3"/>
  <c r="N32" i="3"/>
  <c r="M32" i="3"/>
  <c r="L32" i="3"/>
  <c r="K32" i="3"/>
  <c r="J32" i="3"/>
  <c r="I32" i="3"/>
  <c r="H32" i="3"/>
  <c r="G32" i="3"/>
  <c r="F32" i="3"/>
  <c r="E32" i="3"/>
  <c r="D32" i="3"/>
  <c r="C32" i="3"/>
  <c r="AA31" i="3"/>
  <c r="B31" i="3"/>
  <c r="AC31" i="3"/>
  <c r="Z31" i="3"/>
  <c r="Y31" i="3"/>
  <c r="X31" i="3"/>
  <c r="W31" i="3"/>
  <c r="V31" i="3"/>
  <c r="U31" i="3"/>
  <c r="T31" i="3"/>
  <c r="S31" i="3"/>
  <c r="R31" i="3"/>
  <c r="Q31" i="3"/>
  <c r="P31" i="3"/>
  <c r="O31" i="3"/>
  <c r="N31" i="3"/>
  <c r="M31" i="3"/>
  <c r="L31" i="3"/>
  <c r="K31" i="3"/>
  <c r="J31" i="3"/>
  <c r="I31" i="3"/>
  <c r="H31" i="3"/>
  <c r="G31" i="3"/>
  <c r="F31" i="3"/>
  <c r="E31" i="3"/>
  <c r="D31" i="3"/>
  <c r="C31" i="3"/>
  <c r="AA30" i="3"/>
  <c r="B30" i="3"/>
  <c r="AC30" i="3"/>
  <c r="Z30" i="3"/>
  <c r="Y30" i="3"/>
  <c r="X30" i="3"/>
  <c r="W30" i="3"/>
  <c r="V30" i="3"/>
  <c r="U30" i="3"/>
  <c r="T30" i="3"/>
  <c r="S30" i="3"/>
  <c r="R30" i="3"/>
  <c r="Q30" i="3"/>
  <c r="P30" i="3"/>
  <c r="O30" i="3"/>
  <c r="N30" i="3"/>
  <c r="M30" i="3"/>
  <c r="L30" i="3"/>
  <c r="K30" i="3"/>
  <c r="J30" i="3"/>
  <c r="I30" i="3"/>
  <c r="H30" i="3"/>
  <c r="G30" i="3"/>
  <c r="F30" i="3"/>
  <c r="E30" i="3"/>
  <c r="D30" i="3"/>
  <c r="C30" i="3"/>
  <c r="AA29" i="3"/>
  <c r="B29" i="3"/>
  <c r="AC29" i="3"/>
  <c r="Z29" i="3"/>
  <c r="Y29" i="3"/>
  <c r="X29" i="3"/>
  <c r="W29" i="3"/>
  <c r="V29" i="3"/>
  <c r="U29" i="3"/>
  <c r="T29" i="3"/>
  <c r="S29" i="3"/>
  <c r="R29" i="3"/>
  <c r="Q29" i="3"/>
  <c r="P29" i="3"/>
  <c r="O29" i="3"/>
  <c r="N29" i="3"/>
  <c r="M29" i="3"/>
  <c r="L29" i="3"/>
  <c r="K29" i="3"/>
  <c r="J29" i="3"/>
  <c r="I29" i="3"/>
  <c r="H29" i="3"/>
  <c r="G29" i="3"/>
  <c r="F29" i="3"/>
  <c r="E29" i="3"/>
  <c r="D29" i="3"/>
  <c r="C29" i="3"/>
  <c r="AA28" i="3"/>
  <c r="B28" i="3"/>
  <c r="AC28" i="3"/>
  <c r="Z28" i="3"/>
  <c r="Y28" i="3"/>
  <c r="X28" i="3"/>
  <c r="W28" i="3"/>
  <c r="V28" i="3"/>
  <c r="U28" i="3"/>
  <c r="T28" i="3"/>
  <c r="S28" i="3"/>
  <c r="R28" i="3"/>
  <c r="Q28" i="3"/>
  <c r="P28" i="3"/>
  <c r="O28" i="3"/>
  <c r="N28" i="3"/>
  <c r="M28" i="3"/>
  <c r="L28" i="3"/>
  <c r="K28" i="3"/>
  <c r="J28" i="3"/>
  <c r="I28" i="3"/>
  <c r="H28" i="3"/>
  <c r="G28" i="3"/>
  <c r="F28" i="3"/>
  <c r="E28" i="3"/>
  <c r="D28" i="3"/>
  <c r="C28" i="3"/>
  <c r="AA27" i="3"/>
  <c r="B27" i="3"/>
  <c r="AC27" i="3"/>
  <c r="Z27" i="3"/>
  <c r="Y27" i="3"/>
  <c r="X27" i="3"/>
  <c r="W27" i="3"/>
  <c r="V27" i="3"/>
  <c r="U27" i="3"/>
  <c r="T27" i="3"/>
  <c r="S27" i="3"/>
  <c r="R27" i="3"/>
  <c r="Q27" i="3"/>
  <c r="P27" i="3"/>
  <c r="O27" i="3"/>
  <c r="N27" i="3"/>
  <c r="M27" i="3"/>
  <c r="L27" i="3"/>
  <c r="K27" i="3"/>
  <c r="J27" i="3"/>
  <c r="I27" i="3"/>
  <c r="H27" i="3"/>
  <c r="G27" i="3"/>
  <c r="F27" i="3"/>
  <c r="E27" i="3"/>
  <c r="D27" i="3"/>
  <c r="C27" i="3"/>
  <c r="AA26" i="3"/>
  <c r="B26" i="3"/>
  <c r="AC26" i="3"/>
  <c r="Z26" i="3"/>
  <c r="Y26" i="3"/>
  <c r="X26" i="3"/>
  <c r="W26" i="3"/>
  <c r="V26" i="3"/>
  <c r="U26" i="3"/>
  <c r="T26" i="3"/>
  <c r="S26" i="3"/>
  <c r="R26" i="3"/>
  <c r="Q26" i="3"/>
  <c r="P26" i="3"/>
  <c r="O26" i="3"/>
  <c r="N26" i="3"/>
  <c r="M26" i="3"/>
  <c r="L26" i="3"/>
  <c r="K26" i="3"/>
  <c r="J26" i="3"/>
  <c r="I26" i="3"/>
  <c r="H26" i="3"/>
  <c r="G26" i="3"/>
  <c r="F26" i="3"/>
  <c r="E26" i="3"/>
  <c r="D26" i="3"/>
  <c r="C26" i="3"/>
  <c r="AA25" i="3"/>
  <c r="B25" i="3"/>
  <c r="AC25" i="3"/>
  <c r="Z25" i="3"/>
  <c r="Y25" i="3"/>
  <c r="X25" i="3"/>
  <c r="W25" i="3"/>
  <c r="V25" i="3"/>
  <c r="U25" i="3"/>
  <c r="T25" i="3"/>
  <c r="S25" i="3"/>
  <c r="R25" i="3"/>
  <c r="Q25" i="3"/>
  <c r="P25" i="3"/>
  <c r="O25" i="3"/>
  <c r="N25" i="3"/>
  <c r="M25" i="3"/>
  <c r="L25" i="3"/>
  <c r="K25" i="3"/>
  <c r="J25" i="3"/>
  <c r="I25" i="3"/>
  <c r="H25" i="3"/>
  <c r="G25" i="3"/>
  <c r="F25" i="3"/>
  <c r="E25" i="3"/>
  <c r="D25" i="3"/>
  <c r="C25" i="3"/>
  <c r="AA24" i="3"/>
  <c r="B24" i="3"/>
  <c r="AC24" i="3"/>
  <c r="Z24" i="3"/>
  <c r="Y24" i="3"/>
  <c r="X24" i="3"/>
  <c r="W24" i="3"/>
  <c r="V24" i="3"/>
  <c r="U24" i="3"/>
  <c r="T24" i="3"/>
  <c r="S24" i="3"/>
  <c r="R24" i="3"/>
  <c r="Q24" i="3"/>
  <c r="P24" i="3"/>
  <c r="O24" i="3"/>
  <c r="N24" i="3"/>
  <c r="M24" i="3"/>
  <c r="L24" i="3"/>
  <c r="K24" i="3"/>
  <c r="J24" i="3"/>
  <c r="I24" i="3"/>
  <c r="H24" i="3"/>
  <c r="G24" i="3"/>
  <c r="F24" i="3"/>
  <c r="E24" i="3"/>
  <c r="D24" i="3"/>
  <c r="C24" i="3"/>
  <c r="AA23" i="3"/>
  <c r="B23" i="3"/>
  <c r="AC23" i="3"/>
  <c r="Z23" i="3"/>
  <c r="Y23" i="3"/>
  <c r="X23" i="3"/>
  <c r="W23" i="3"/>
  <c r="V23" i="3"/>
  <c r="U23" i="3"/>
  <c r="T23" i="3"/>
  <c r="S23" i="3"/>
  <c r="R23" i="3"/>
  <c r="Q23" i="3"/>
  <c r="P23" i="3"/>
  <c r="O23" i="3"/>
  <c r="N23" i="3"/>
  <c r="M23" i="3"/>
  <c r="L23" i="3"/>
  <c r="K23" i="3"/>
  <c r="J23" i="3"/>
  <c r="I23" i="3"/>
  <c r="H23" i="3"/>
  <c r="G23" i="3"/>
  <c r="F23" i="3"/>
  <c r="E23" i="3"/>
  <c r="D23" i="3"/>
  <c r="C23" i="3"/>
  <c r="AA22" i="3"/>
  <c r="B22" i="3"/>
  <c r="AC22" i="3"/>
  <c r="Z22" i="3"/>
  <c r="Y22" i="3"/>
  <c r="X22" i="3"/>
  <c r="W22" i="3"/>
  <c r="V22" i="3"/>
  <c r="U22" i="3"/>
  <c r="T22" i="3"/>
  <c r="S22" i="3"/>
  <c r="R22" i="3"/>
  <c r="Q22" i="3"/>
  <c r="P22" i="3"/>
  <c r="O22" i="3"/>
  <c r="N22" i="3"/>
  <c r="M22" i="3"/>
  <c r="L22" i="3"/>
  <c r="K22" i="3"/>
  <c r="J22" i="3"/>
  <c r="I22" i="3"/>
  <c r="H22" i="3"/>
  <c r="G22" i="3"/>
  <c r="F22" i="3"/>
  <c r="E22" i="3"/>
  <c r="D22" i="3"/>
  <c r="C22" i="3"/>
  <c r="AA21" i="3"/>
  <c r="B21" i="3"/>
  <c r="AC21" i="3"/>
  <c r="Z21" i="3"/>
  <c r="Y21" i="3"/>
  <c r="X21" i="3"/>
  <c r="W21" i="3"/>
  <c r="V21" i="3"/>
  <c r="U21" i="3"/>
  <c r="T21" i="3"/>
  <c r="S21" i="3"/>
  <c r="R21" i="3"/>
  <c r="Q21" i="3"/>
  <c r="P21" i="3"/>
  <c r="O21" i="3"/>
  <c r="N21" i="3"/>
  <c r="M21" i="3"/>
  <c r="L21" i="3"/>
  <c r="K21" i="3"/>
  <c r="J21" i="3"/>
  <c r="I21" i="3"/>
  <c r="H21" i="3"/>
  <c r="G21" i="3"/>
  <c r="F21" i="3"/>
  <c r="E21" i="3"/>
  <c r="D21" i="3"/>
  <c r="C21" i="3"/>
  <c r="AA20" i="3"/>
  <c r="B20" i="3"/>
  <c r="AC20" i="3"/>
  <c r="Z20" i="3"/>
  <c r="Y20" i="3"/>
  <c r="X20" i="3"/>
  <c r="W20" i="3"/>
  <c r="V20" i="3"/>
  <c r="U20" i="3"/>
  <c r="T20" i="3"/>
  <c r="S20" i="3"/>
  <c r="R20" i="3"/>
  <c r="Q20" i="3"/>
  <c r="P20" i="3"/>
  <c r="O20" i="3"/>
  <c r="N20" i="3"/>
  <c r="M20" i="3"/>
  <c r="L20" i="3"/>
  <c r="K20" i="3"/>
  <c r="J20" i="3"/>
  <c r="I20" i="3"/>
  <c r="H20" i="3"/>
  <c r="G20" i="3"/>
  <c r="F20" i="3"/>
  <c r="E20" i="3"/>
  <c r="D20" i="3"/>
  <c r="C20" i="3"/>
  <c r="AA19" i="3"/>
  <c r="B19" i="3"/>
  <c r="AC19" i="3"/>
  <c r="Z19" i="3"/>
  <c r="Y19" i="3"/>
  <c r="X19" i="3"/>
  <c r="W19" i="3"/>
  <c r="V19" i="3"/>
  <c r="U19" i="3"/>
  <c r="T19" i="3"/>
  <c r="S19" i="3"/>
  <c r="R19" i="3"/>
  <c r="Q19" i="3"/>
  <c r="P19" i="3"/>
  <c r="O19" i="3"/>
  <c r="N19" i="3"/>
  <c r="M19" i="3"/>
  <c r="L19" i="3"/>
  <c r="K19" i="3"/>
  <c r="J19" i="3"/>
  <c r="I19" i="3"/>
  <c r="H19" i="3"/>
  <c r="G19" i="3"/>
  <c r="F19" i="3"/>
  <c r="E19" i="3"/>
  <c r="D19" i="3"/>
  <c r="C19" i="3"/>
  <c r="AA18" i="3"/>
  <c r="B18" i="3"/>
  <c r="AC18" i="3"/>
  <c r="Z18" i="3"/>
  <c r="Y18" i="3"/>
  <c r="X18" i="3"/>
  <c r="W18" i="3"/>
  <c r="V18" i="3"/>
  <c r="U18" i="3"/>
  <c r="T18" i="3"/>
  <c r="S18" i="3"/>
  <c r="R18" i="3"/>
  <c r="Q18" i="3"/>
  <c r="P18" i="3"/>
  <c r="O18" i="3"/>
  <c r="N18" i="3"/>
  <c r="M18" i="3"/>
  <c r="L18" i="3"/>
  <c r="K18" i="3"/>
  <c r="J18" i="3"/>
  <c r="I18" i="3"/>
  <c r="H18" i="3"/>
  <c r="G18" i="3"/>
  <c r="F18" i="3"/>
  <c r="E18" i="3"/>
  <c r="D18" i="3"/>
  <c r="C18" i="3"/>
  <c r="AA17" i="3"/>
  <c r="B17" i="3"/>
  <c r="AC17" i="3"/>
  <c r="Z17" i="3"/>
  <c r="Y17" i="3"/>
  <c r="X17" i="3"/>
  <c r="W17" i="3"/>
  <c r="V17" i="3"/>
  <c r="U17" i="3"/>
  <c r="T17" i="3"/>
  <c r="S17" i="3"/>
  <c r="R17" i="3"/>
  <c r="Q17" i="3"/>
  <c r="P17" i="3"/>
  <c r="O17" i="3"/>
  <c r="N17" i="3"/>
  <c r="M17" i="3"/>
  <c r="L17" i="3"/>
  <c r="K17" i="3"/>
  <c r="J17" i="3"/>
  <c r="I17" i="3"/>
  <c r="H17" i="3"/>
  <c r="G17" i="3"/>
  <c r="F17" i="3"/>
  <c r="E17" i="3"/>
  <c r="D17" i="3"/>
  <c r="C17" i="3"/>
  <c r="AA16" i="3"/>
  <c r="B16" i="3"/>
  <c r="AC16" i="3"/>
  <c r="Z16" i="3"/>
  <c r="Y16" i="3"/>
  <c r="X16" i="3"/>
  <c r="W16" i="3"/>
  <c r="V16" i="3"/>
  <c r="U16" i="3"/>
  <c r="T16" i="3"/>
  <c r="S16" i="3"/>
  <c r="R16" i="3"/>
  <c r="Q16" i="3"/>
  <c r="P16" i="3"/>
  <c r="O16" i="3"/>
  <c r="N16" i="3"/>
  <c r="M16" i="3"/>
  <c r="L16" i="3"/>
  <c r="K16" i="3"/>
  <c r="J16" i="3"/>
  <c r="I16" i="3"/>
  <c r="H16" i="3"/>
  <c r="G16" i="3"/>
  <c r="F16" i="3"/>
  <c r="E16" i="3"/>
  <c r="D16" i="3"/>
  <c r="C16" i="3"/>
  <c r="AA15" i="3"/>
  <c r="B15" i="3"/>
  <c r="AC15" i="3"/>
  <c r="Z15" i="3"/>
  <c r="Y15" i="3"/>
  <c r="X15" i="3"/>
  <c r="W15" i="3"/>
  <c r="V15" i="3"/>
  <c r="U15" i="3"/>
  <c r="T15" i="3"/>
  <c r="S15" i="3"/>
  <c r="R15" i="3"/>
  <c r="Q15" i="3"/>
  <c r="P15" i="3"/>
  <c r="O15" i="3"/>
  <c r="N15" i="3"/>
  <c r="M15" i="3"/>
  <c r="L15" i="3"/>
  <c r="K15" i="3"/>
  <c r="J15" i="3"/>
  <c r="I15" i="3"/>
  <c r="H15" i="3"/>
  <c r="G15" i="3"/>
  <c r="F15" i="3"/>
  <c r="E15" i="3"/>
  <c r="D15" i="3"/>
  <c r="C15" i="3"/>
  <c r="AA14" i="3"/>
  <c r="B14" i="3"/>
  <c r="AC14" i="3"/>
  <c r="Z14" i="3"/>
  <c r="Y14" i="3"/>
  <c r="X14" i="3"/>
  <c r="W14" i="3"/>
  <c r="V14" i="3"/>
  <c r="U14" i="3"/>
  <c r="T14" i="3"/>
  <c r="S14" i="3"/>
  <c r="R14" i="3"/>
  <c r="Q14" i="3"/>
  <c r="P14" i="3"/>
  <c r="O14" i="3"/>
  <c r="N14" i="3"/>
  <c r="M14" i="3"/>
  <c r="L14" i="3"/>
  <c r="K14" i="3"/>
  <c r="J14" i="3"/>
  <c r="I14" i="3"/>
  <c r="H14" i="3"/>
  <c r="G14" i="3"/>
  <c r="F14" i="3"/>
  <c r="E14" i="3"/>
  <c r="D14" i="3"/>
  <c r="C14" i="3"/>
  <c r="AA13" i="3"/>
  <c r="B13" i="3"/>
  <c r="AC13" i="3"/>
  <c r="Z13" i="3"/>
  <c r="Y13" i="3"/>
  <c r="X13" i="3"/>
  <c r="W13" i="3"/>
  <c r="V13" i="3"/>
  <c r="U13" i="3"/>
  <c r="T13" i="3"/>
  <c r="S13" i="3"/>
  <c r="R13" i="3"/>
  <c r="Q13" i="3"/>
  <c r="P13" i="3"/>
  <c r="O13" i="3"/>
  <c r="N13" i="3"/>
  <c r="M13" i="3"/>
  <c r="L13" i="3"/>
  <c r="K13" i="3"/>
  <c r="J13" i="3"/>
  <c r="I13" i="3"/>
  <c r="H13" i="3"/>
  <c r="G13" i="3"/>
  <c r="F13" i="3"/>
  <c r="E13" i="3"/>
  <c r="D13" i="3"/>
  <c r="C13" i="3"/>
  <c r="AA12" i="3"/>
  <c r="B12" i="3"/>
  <c r="AC12" i="3"/>
  <c r="Z12" i="3"/>
  <c r="Y12" i="3"/>
  <c r="X12" i="3"/>
  <c r="W12" i="3"/>
  <c r="V12" i="3"/>
  <c r="U12" i="3"/>
  <c r="T12" i="3"/>
  <c r="S12" i="3"/>
  <c r="R12" i="3"/>
  <c r="Q12" i="3"/>
  <c r="P12" i="3"/>
  <c r="O12" i="3"/>
  <c r="N12" i="3"/>
  <c r="M12" i="3"/>
  <c r="L12" i="3"/>
  <c r="K12" i="3"/>
  <c r="J12" i="3"/>
  <c r="I12" i="3"/>
  <c r="H12" i="3"/>
  <c r="G12" i="3"/>
  <c r="F12" i="3"/>
  <c r="E12" i="3"/>
  <c r="D12" i="3"/>
  <c r="C12" i="3"/>
  <c r="AA11" i="3"/>
  <c r="B11" i="3"/>
  <c r="AC11" i="3"/>
  <c r="Z11" i="3"/>
  <c r="Y11" i="3"/>
  <c r="X11" i="3"/>
  <c r="W11" i="3"/>
  <c r="V11" i="3"/>
  <c r="U11" i="3"/>
  <c r="T11" i="3"/>
  <c r="S11" i="3"/>
  <c r="R11" i="3"/>
  <c r="Q11" i="3"/>
  <c r="P11" i="3"/>
  <c r="O11" i="3"/>
  <c r="N11" i="3"/>
  <c r="M11" i="3"/>
  <c r="L11" i="3"/>
  <c r="K11" i="3"/>
  <c r="J11" i="3"/>
  <c r="I11" i="3"/>
  <c r="H11" i="3"/>
  <c r="G11" i="3"/>
  <c r="F11" i="3"/>
  <c r="E11" i="3"/>
  <c r="D11" i="3"/>
  <c r="C11" i="3"/>
  <c r="AA10" i="3"/>
  <c r="B10" i="3"/>
  <c r="AC10" i="3"/>
  <c r="Z10" i="3"/>
  <c r="Y10" i="3"/>
  <c r="X10" i="3"/>
  <c r="W10" i="3"/>
  <c r="V10" i="3"/>
  <c r="U10" i="3"/>
  <c r="T10" i="3"/>
  <c r="S10" i="3"/>
  <c r="R10" i="3"/>
  <c r="Q10" i="3"/>
  <c r="P10" i="3"/>
  <c r="O10" i="3"/>
  <c r="N10" i="3"/>
  <c r="M10" i="3"/>
  <c r="L10" i="3"/>
  <c r="K10" i="3"/>
  <c r="J10" i="3"/>
  <c r="I10" i="3"/>
  <c r="H10" i="3"/>
  <c r="G10" i="3"/>
  <c r="F10" i="3"/>
  <c r="E10" i="3"/>
  <c r="D10" i="3"/>
  <c r="C10" i="3"/>
  <c r="AA9" i="3"/>
  <c r="B9" i="3"/>
  <c r="AC9" i="3"/>
  <c r="Z9" i="3"/>
  <c r="Y9" i="3"/>
  <c r="X9" i="3"/>
  <c r="W9" i="3"/>
  <c r="V9" i="3"/>
  <c r="U9" i="3"/>
  <c r="T9" i="3"/>
  <c r="S9" i="3"/>
  <c r="R9" i="3"/>
  <c r="Q9" i="3"/>
  <c r="P9" i="3"/>
  <c r="O9" i="3"/>
  <c r="N9" i="3"/>
  <c r="M9" i="3"/>
  <c r="L9" i="3"/>
  <c r="K9" i="3"/>
  <c r="J9" i="3"/>
  <c r="I9" i="3"/>
  <c r="H9" i="3"/>
  <c r="G9" i="3"/>
  <c r="F9" i="3"/>
  <c r="E9" i="3"/>
  <c r="D9" i="3"/>
  <c r="C9" i="3"/>
  <c r="AA8" i="3"/>
  <c r="B8" i="3"/>
  <c r="AC8" i="3"/>
  <c r="Z8" i="3"/>
  <c r="Y8" i="3"/>
  <c r="X8" i="3"/>
  <c r="W8" i="3"/>
  <c r="V8" i="3"/>
  <c r="U8" i="3"/>
  <c r="T8" i="3"/>
  <c r="S8" i="3"/>
  <c r="R8" i="3"/>
  <c r="Q8" i="3"/>
  <c r="P8" i="3"/>
  <c r="O8" i="3"/>
  <c r="N8" i="3"/>
  <c r="M8" i="3"/>
  <c r="L8" i="3"/>
  <c r="K8" i="3"/>
  <c r="J8" i="3"/>
  <c r="I8" i="3"/>
  <c r="H8" i="3"/>
  <c r="G8" i="3"/>
  <c r="F8" i="3"/>
  <c r="E8" i="3"/>
  <c r="D8" i="3"/>
  <c r="C8" i="3"/>
  <c r="AA7" i="3"/>
  <c r="B7" i="3"/>
  <c r="AC7" i="3"/>
  <c r="Z7" i="3"/>
  <c r="Y7" i="3"/>
  <c r="X7" i="3"/>
  <c r="W7" i="3"/>
  <c r="V7" i="3"/>
  <c r="U7" i="3"/>
  <c r="T7" i="3"/>
  <c r="S7" i="3"/>
  <c r="R7" i="3"/>
  <c r="Q7" i="3"/>
  <c r="P7" i="3"/>
  <c r="O7" i="3"/>
  <c r="N7" i="3"/>
  <c r="M7" i="3"/>
  <c r="L7" i="3"/>
  <c r="K7" i="3"/>
  <c r="J7" i="3"/>
  <c r="I7" i="3"/>
  <c r="H7" i="3"/>
  <c r="G7" i="3"/>
  <c r="F7" i="3"/>
  <c r="E7" i="3"/>
  <c r="D7" i="3"/>
  <c r="C7" i="3"/>
  <c r="AA6" i="3"/>
  <c r="B6" i="3"/>
  <c r="AC6" i="3"/>
  <c r="Z6" i="3"/>
  <c r="Y6" i="3"/>
  <c r="X6" i="3"/>
  <c r="W6" i="3"/>
  <c r="V6" i="3"/>
  <c r="U6" i="3"/>
  <c r="T6" i="3"/>
  <c r="S6" i="3"/>
  <c r="R6" i="3"/>
  <c r="Q6" i="3"/>
  <c r="P6" i="3"/>
  <c r="O6" i="3"/>
  <c r="N6" i="3"/>
  <c r="M6" i="3"/>
  <c r="L6" i="3"/>
  <c r="K6" i="3"/>
  <c r="J6" i="3"/>
  <c r="I6" i="3"/>
  <c r="H6" i="3"/>
  <c r="G6" i="3"/>
  <c r="F6" i="3"/>
  <c r="E6" i="3"/>
  <c r="D6" i="3"/>
  <c r="C6" i="3"/>
  <c r="AA5" i="3"/>
  <c r="B5" i="3"/>
  <c r="AC5" i="3"/>
  <c r="Z5" i="3"/>
  <c r="Y5" i="3"/>
  <c r="X5" i="3"/>
  <c r="W5" i="3"/>
  <c r="V5" i="3"/>
  <c r="U5" i="3"/>
  <c r="T5" i="3"/>
  <c r="S5" i="3"/>
  <c r="R5" i="3"/>
  <c r="Q5" i="3"/>
  <c r="P5" i="3"/>
  <c r="O5" i="3"/>
  <c r="N5" i="3"/>
  <c r="M5" i="3"/>
  <c r="L5" i="3"/>
  <c r="K5" i="3"/>
  <c r="J5" i="3"/>
  <c r="I5" i="3"/>
  <c r="H5" i="3"/>
  <c r="G5" i="3"/>
  <c r="F5" i="3"/>
  <c r="E5" i="3"/>
  <c r="D5" i="3"/>
  <c r="C5" i="3"/>
  <c r="AA4" i="3"/>
  <c r="B4" i="3"/>
  <c r="AC4" i="3"/>
  <c r="Z4" i="3"/>
  <c r="Y4" i="3"/>
  <c r="X4" i="3"/>
  <c r="W4" i="3"/>
  <c r="V4" i="3"/>
  <c r="U4" i="3"/>
  <c r="T4" i="3"/>
  <c r="S4" i="3"/>
  <c r="R4" i="3"/>
  <c r="Q4" i="3"/>
  <c r="P4" i="3"/>
  <c r="O4" i="3"/>
  <c r="N4" i="3"/>
  <c r="M4" i="3"/>
  <c r="L4" i="3"/>
  <c r="K4" i="3"/>
  <c r="J4" i="3"/>
  <c r="I4" i="3"/>
  <c r="H4" i="3"/>
  <c r="G4" i="3"/>
  <c r="F4" i="3"/>
  <c r="E4" i="3"/>
  <c r="D4" i="3"/>
  <c r="C4" i="3"/>
  <c r="AC61" i="2"/>
  <c r="AC60" i="2"/>
  <c r="AC59" i="2"/>
  <c r="AC58" i="2"/>
  <c r="AC57" i="2"/>
  <c r="AC56" i="2"/>
  <c r="AC55" i="2"/>
  <c r="AC54" i="2"/>
  <c r="AC53" i="2"/>
  <c r="AC52" i="2"/>
  <c r="AC51" i="2"/>
  <c r="AC50" i="2"/>
  <c r="AC49" i="2"/>
  <c r="AC48" i="2"/>
  <c r="AC47" i="2"/>
  <c r="AC46" i="2"/>
  <c r="AC45" i="2"/>
  <c r="AC44" i="2"/>
  <c r="AC43" i="2"/>
  <c r="AC42" i="2"/>
  <c r="AC41" i="2"/>
  <c r="AC40" i="2"/>
  <c r="AC39" i="2"/>
  <c r="AC38" i="2"/>
  <c r="AC37" i="2"/>
  <c r="AC36" i="2"/>
  <c r="AC35" i="2"/>
  <c r="AC34" i="2"/>
  <c r="AC33" i="2"/>
  <c r="AC32" i="2"/>
  <c r="AC31" i="2"/>
  <c r="AC30" i="2"/>
  <c r="AC29" i="2"/>
  <c r="AC28" i="2"/>
  <c r="AC27" i="2"/>
  <c r="AC26" i="2"/>
  <c r="AC25" i="2"/>
  <c r="AC24" i="2"/>
  <c r="AC23" i="2"/>
  <c r="AC22" i="2"/>
  <c r="AC21" i="2"/>
  <c r="AC20" i="2"/>
  <c r="AC19" i="2"/>
  <c r="AC18" i="2"/>
  <c r="AC17" i="2"/>
  <c r="AC16" i="2"/>
  <c r="AC15" i="2"/>
  <c r="AC14" i="2"/>
  <c r="AC13" i="2"/>
  <c r="AC12" i="2"/>
  <c r="AC11" i="2"/>
  <c r="AC10" i="2"/>
  <c r="AC9" i="2"/>
  <c r="AC8" i="2"/>
  <c r="AC7" i="2"/>
  <c r="AC6" i="2"/>
  <c r="AC5" i="2"/>
  <c r="AC4" i="2"/>
  <c r="AD61" i="1"/>
  <c r="AD60" i="1"/>
  <c r="AD59" i="1"/>
  <c r="AD58" i="1"/>
  <c r="AD57" i="1"/>
  <c r="AD56" i="1"/>
  <c r="AD55" i="1"/>
  <c r="AD54" i="1"/>
  <c r="AD53" i="1"/>
  <c r="AD52" i="1"/>
  <c r="AD51" i="1"/>
  <c r="AD50" i="1"/>
  <c r="AD49" i="1"/>
  <c r="AD48" i="1"/>
  <c r="AD47" i="1"/>
  <c r="AD46" i="1"/>
  <c r="AD45" i="1"/>
  <c r="AD44" i="1"/>
  <c r="AD43" i="1"/>
  <c r="AD42" i="1"/>
  <c r="AD41" i="1"/>
  <c r="AD40" i="1"/>
  <c r="AD39" i="1"/>
  <c r="AD38" i="1"/>
  <c r="AD37" i="1"/>
  <c r="AD36" i="1"/>
  <c r="AD35" i="1"/>
  <c r="AD34" i="1"/>
  <c r="AD33" i="1"/>
  <c r="AD32" i="1"/>
  <c r="AD31" i="1"/>
  <c r="AD30" i="1"/>
  <c r="AD29" i="1"/>
  <c r="AD28" i="1"/>
  <c r="AD27" i="1"/>
  <c r="AD26" i="1"/>
  <c r="AD25" i="1"/>
  <c r="AD24" i="1"/>
  <c r="AD23" i="1"/>
  <c r="AD22" i="1"/>
  <c r="AD21" i="1"/>
  <c r="AD20" i="1"/>
  <c r="AD19" i="1"/>
  <c r="AD18" i="1"/>
  <c r="AD17" i="1"/>
  <c r="AD16" i="1"/>
  <c r="AD15" i="1"/>
  <c r="AD14" i="1"/>
  <c r="AD13" i="1"/>
  <c r="AD12" i="1"/>
  <c r="AD11" i="1"/>
  <c r="AD10" i="1"/>
  <c r="AD9" i="1"/>
  <c r="AD8" i="1"/>
  <c r="AD7" i="1"/>
  <c r="AD6" i="1"/>
  <c r="AD5" i="1"/>
  <c r="AD4" i="1"/>
</calcChain>
</file>

<file path=xl/comments1.xml><?xml version="1.0" encoding="utf-8"?>
<comments xmlns="http://schemas.openxmlformats.org/spreadsheetml/2006/main">
  <authors>
    <author>S.A. Muller</author>
  </authors>
  <commentList>
    <comment ref="B5" authorId="0">
      <text>
        <r>
          <rPr>
            <sz val="11"/>
            <color indexed="8"/>
            <rFont val="Helvetica"/>
          </rPr>
          <t>S.A. Muller:
For statistical purposes, the data for China do not include Hong Kong and Macao, Special Administrative Regions (SAR) of China.</t>
        </r>
      </text>
    </comment>
    <comment ref="B6" authorId="0">
      <text>
        <r>
          <rPr>
            <sz val="11"/>
            <color indexed="8"/>
            <rFont val="Helvetica"/>
          </rPr>
          <t>S.A. Muller:
As of 1 July 1997, Hong Kong became a Special Administrative Region (SAR) of China.</t>
        </r>
      </text>
    </comment>
    <comment ref="B7" authorId="0">
      <text>
        <r>
          <rPr>
            <sz val="11"/>
            <color indexed="8"/>
            <rFont val="Helvetica"/>
          </rPr>
          <t>S.A. Muller:
As of 20 December 1999, Macao became a Special Administrative Region (SAR) of China.</t>
        </r>
      </text>
    </comment>
    <comment ref="B35" authorId="0">
      <text>
        <r>
          <rPr>
            <sz val="11"/>
            <color indexed="8"/>
            <rFont val="Helvetica"/>
          </rPr>
          <t>S.A. Muller:
Including Sabah and Sarawak.</t>
        </r>
      </text>
    </comment>
    <comment ref="B44" authorId="0">
      <text>
        <r>
          <rPr>
            <sz val="11"/>
            <color indexed="8"/>
            <rFont val="Helvetica"/>
          </rPr>
          <t>S.A. Muller:
Including Nagorno-Karabakh.</t>
        </r>
      </text>
    </comment>
    <comment ref="B47" authorId="0">
      <text>
        <r>
          <rPr>
            <sz val="11"/>
            <color indexed="8"/>
            <rFont val="Helvetica"/>
          </rPr>
          <t>S.A. Muller:
Including Abkhazia and South Ossetia.</t>
        </r>
      </text>
    </comment>
    <comment ref="B56" authorId="0">
      <text>
        <r>
          <rPr>
            <sz val="11"/>
            <color indexed="8"/>
            <rFont val="Helvetica"/>
          </rPr>
          <t>S.A. Muller:
Including East Jerusalem.</t>
        </r>
      </text>
    </comment>
  </commentList>
</comments>
</file>

<file path=xl/comments2.xml><?xml version="1.0" encoding="utf-8"?>
<comments xmlns="http://schemas.openxmlformats.org/spreadsheetml/2006/main">
  <authors>
    <author>S.A. Muller</author>
  </authors>
  <commentList>
    <comment ref="A5" authorId="0">
      <text>
        <r>
          <rPr>
            <sz val="11"/>
            <color indexed="8"/>
            <rFont val="Helvetica"/>
          </rPr>
          <t>S.A. Muller:
For statistical purposes, the data for China do not include Hong Kong and Macao, Special Administrative Regions (SAR) of China.</t>
        </r>
      </text>
    </comment>
    <comment ref="A6" authorId="0">
      <text>
        <r>
          <rPr>
            <sz val="11"/>
            <color indexed="8"/>
            <rFont val="Helvetica"/>
          </rPr>
          <t>S.A. Muller:
As of 1 July 1997, Hong Kong became a Special Administrative Region (SAR) of China.</t>
        </r>
      </text>
    </comment>
    <comment ref="A7" authorId="0">
      <text>
        <r>
          <rPr>
            <sz val="11"/>
            <color indexed="8"/>
            <rFont val="Helvetica"/>
          </rPr>
          <t>S.A. Muller:
As of 20 December 1999, Macao became a Special Administrative Region (SAR) of China.</t>
        </r>
      </text>
    </comment>
    <comment ref="A35" authorId="0">
      <text>
        <r>
          <rPr>
            <sz val="11"/>
            <color indexed="8"/>
            <rFont val="Helvetica"/>
          </rPr>
          <t>S.A. Muller:
Including Sabah and Sarawak.</t>
        </r>
      </text>
    </comment>
    <comment ref="A44" authorId="0">
      <text>
        <r>
          <rPr>
            <sz val="11"/>
            <color indexed="8"/>
            <rFont val="Helvetica"/>
          </rPr>
          <t>S.A. Muller:
Including Nagorno-Karabakh.</t>
        </r>
      </text>
    </comment>
    <comment ref="A47" authorId="0">
      <text>
        <r>
          <rPr>
            <sz val="11"/>
            <color indexed="8"/>
            <rFont val="Helvetica"/>
          </rPr>
          <t>S.A. Muller:
Including Abkhazia and South Ossetia.</t>
        </r>
      </text>
    </comment>
    <comment ref="A56" authorId="0">
      <text>
        <r>
          <rPr>
            <sz val="11"/>
            <color indexed="8"/>
            <rFont val="Helvetica"/>
          </rPr>
          <t>S.A. Muller:
Including East Jerusalem.</t>
        </r>
      </text>
    </comment>
  </commentList>
</comments>
</file>

<file path=xl/comments3.xml><?xml version="1.0" encoding="utf-8"?>
<comments xmlns="http://schemas.openxmlformats.org/spreadsheetml/2006/main">
  <authors>
    <author>S.A. Muller</author>
  </authors>
  <commentList>
    <comment ref="AD22" authorId="0">
      <text>
        <r>
          <rPr>
            <sz val="11"/>
            <color indexed="8"/>
            <rFont val="Helvetica"/>
          </rPr>
          <t xml:space="preserve">S.A. Muller:
2002-2015
</t>
        </r>
      </text>
    </comment>
    <comment ref="AD26" authorId="0">
      <text>
        <r>
          <rPr>
            <sz val="11"/>
            <color indexed="8"/>
            <rFont val="Helvetica"/>
          </rPr>
          <t xml:space="preserve">S.A. Muller:
1990-2014
</t>
        </r>
      </text>
    </comment>
    <comment ref="AD27" authorId="0">
      <text>
        <r>
          <rPr>
            <sz val="11"/>
            <color indexed="8"/>
            <rFont val="Helvetica"/>
          </rPr>
          <t xml:space="preserve">S.A. Muller:
2001-2015	</t>
        </r>
      </text>
    </comment>
    <comment ref="AD32" authorId="0">
      <text>
        <r>
          <rPr>
            <sz val="11"/>
            <color indexed="8"/>
            <rFont val="Helvetica"/>
          </rPr>
          <t xml:space="preserve">S.A. Muller:
1993-2015
</t>
        </r>
      </text>
    </comment>
    <comment ref="AD33" authorId="0">
      <text>
        <r>
          <rPr>
            <sz val="11"/>
            <color indexed="8"/>
            <rFont val="Helvetica"/>
          </rPr>
          <t>S.A. Muller:
1993-2015</t>
        </r>
      </text>
    </comment>
    <comment ref="AD41" authorId="0">
      <text>
        <r>
          <rPr>
            <sz val="11"/>
            <color indexed="8"/>
            <rFont val="Helvetica"/>
          </rPr>
          <t xml:space="preserve">S.A. Muller:
2000-2015
</t>
        </r>
      </text>
    </comment>
    <comment ref="AD52" authorId="0">
      <text>
        <r>
          <rPr>
            <sz val="11"/>
            <color indexed="8"/>
            <rFont val="Helvetica"/>
          </rPr>
          <t xml:space="preserve">S.A. Muller:
1992-2015
</t>
        </r>
      </text>
    </comment>
    <comment ref="AD55" authorId="0">
      <text>
        <r>
          <rPr>
            <sz val="11"/>
            <color indexed="8"/>
            <rFont val="Helvetica"/>
          </rPr>
          <t>S.A. Muller:
2000-2015</t>
        </r>
      </text>
    </comment>
    <comment ref="AD57" authorId="0">
      <text>
        <r>
          <rPr>
            <sz val="11"/>
            <color indexed="8"/>
            <rFont val="Helvetica"/>
          </rPr>
          <t xml:space="preserve">S.A. Muller:
1994-2015
</t>
        </r>
      </text>
    </comment>
  </commentList>
</comments>
</file>

<file path=xl/comments4.xml><?xml version="1.0" encoding="utf-8"?>
<comments xmlns="http://schemas.openxmlformats.org/spreadsheetml/2006/main">
  <authors>
    <author>S.A. Muller</author>
  </authors>
  <commentList>
    <comment ref="AC21" authorId="0">
      <text>
        <r>
          <rPr>
            <sz val="11"/>
            <color indexed="8"/>
            <rFont val="Helvetica"/>
          </rPr>
          <t>S.A. Muller:
2002-2015</t>
        </r>
      </text>
    </comment>
    <comment ref="AC26" authorId="0">
      <text>
        <r>
          <rPr>
            <sz val="11"/>
            <color indexed="8"/>
            <rFont val="Helvetica"/>
          </rPr>
          <t xml:space="preserve">S.A. Muller:
2001-2015
</t>
        </r>
      </text>
    </comment>
    <comment ref="AC32" authorId="0">
      <text>
        <r>
          <rPr>
            <sz val="11"/>
            <color indexed="8"/>
            <rFont val="Helvetica"/>
          </rPr>
          <t>S.A. Muller:
1993-2015</t>
        </r>
      </text>
    </comment>
    <comment ref="AC40" authorId="0">
      <text>
        <r>
          <rPr>
            <sz val="11"/>
            <color indexed="8"/>
            <rFont val="Helvetica"/>
          </rPr>
          <t>S.A. Muller:
2000-2015</t>
        </r>
      </text>
    </comment>
    <comment ref="AC51" authorId="0">
      <text>
        <r>
          <rPr>
            <sz val="11"/>
            <color indexed="8"/>
            <rFont val="Helvetica"/>
          </rPr>
          <t>S.A. Muller:
1992-2015</t>
        </r>
      </text>
    </comment>
    <comment ref="AC54" authorId="0">
      <text>
        <r>
          <rPr>
            <sz val="11"/>
            <color indexed="8"/>
            <rFont val="Helvetica"/>
          </rPr>
          <t xml:space="preserve">S.A. Muller:
2000-2015
</t>
        </r>
      </text>
    </comment>
    <comment ref="AC56" authorId="0">
      <text>
        <r>
          <rPr>
            <sz val="11"/>
            <color indexed="8"/>
            <rFont val="Helvetica"/>
          </rPr>
          <t>S.A. Muller:
1994-2015</t>
        </r>
      </text>
    </comment>
  </commentList>
</comments>
</file>

<file path=xl/comments5.xml><?xml version="1.0" encoding="utf-8"?>
<comments xmlns="http://schemas.openxmlformats.org/spreadsheetml/2006/main">
  <authors>
    <author>S.A. Muller</author>
  </authors>
  <commentList>
    <comment ref="AC40" authorId="0">
      <text>
        <r>
          <rPr>
            <sz val="11"/>
            <color indexed="8"/>
            <rFont val="Helvetica"/>
          </rPr>
          <t>S.A. Muller:
2002-2015</t>
        </r>
      </text>
    </comment>
    <comment ref="AC56" authorId="0">
      <text>
        <r>
          <rPr>
            <sz val="11"/>
            <color indexed="8"/>
            <rFont val="Helvetica"/>
          </rPr>
          <t>S.A. Muller:
1997-2015</t>
        </r>
      </text>
    </comment>
  </commentList>
</comments>
</file>

<file path=xl/comments6.xml><?xml version="1.0" encoding="utf-8"?>
<comments xmlns="http://schemas.openxmlformats.org/spreadsheetml/2006/main">
  <authors>
    <author>S.A. Muller</author>
  </authors>
  <commentList>
    <comment ref="AC40" authorId="0">
      <text>
        <r>
          <rPr>
            <sz val="11"/>
            <color indexed="8"/>
            <rFont val="Helvetica"/>
          </rPr>
          <t>S.A. Muller:
2002-2015</t>
        </r>
      </text>
    </comment>
    <comment ref="AC56" authorId="0">
      <text>
        <r>
          <rPr>
            <sz val="11"/>
            <color indexed="8"/>
            <rFont val="Helvetica"/>
          </rPr>
          <t>S.A. Muller:
1997-2015</t>
        </r>
      </text>
    </comment>
  </commentList>
</comments>
</file>

<file path=xl/comments7.xml><?xml version="1.0" encoding="utf-8"?>
<comments xmlns="http://schemas.openxmlformats.org/spreadsheetml/2006/main">
  <authors>
    <author>S.A. Muller</author>
  </authors>
  <commentList>
    <comment ref="AC40" authorId="0">
      <text>
        <r>
          <rPr>
            <sz val="11"/>
            <color indexed="8"/>
            <rFont val="Helvetica"/>
          </rPr>
          <t>S.A. Muller:
2002-2015</t>
        </r>
      </text>
    </comment>
    <comment ref="AC56" authorId="0">
      <text>
        <r>
          <rPr>
            <sz val="11"/>
            <color indexed="8"/>
            <rFont val="Helvetica"/>
          </rPr>
          <t>S.A. Muller:
1997-2015</t>
        </r>
      </text>
    </comment>
  </commentList>
</comments>
</file>

<file path=xl/comments8.xml><?xml version="1.0" encoding="utf-8"?>
<comments xmlns="http://schemas.openxmlformats.org/spreadsheetml/2006/main">
  <authors>
    <author>S.A. Muller</author>
  </authors>
  <commentList>
    <comment ref="AD22" authorId="0">
      <text>
        <r>
          <rPr>
            <sz val="11"/>
            <color indexed="8"/>
            <rFont val="Helvetica"/>
          </rPr>
          <t xml:space="preserve">S.A. Muller:
2002-2015
</t>
        </r>
      </text>
    </comment>
    <comment ref="AD26" authorId="0">
      <text>
        <r>
          <rPr>
            <sz val="11"/>
            <color indexed="8"/>
            <rFont val="Helvetica"/>
          </rPr>
          <t>S.A. Muller:
1990-2014</t>
        </r>
      </text>
    </comment>
    <comment ref="AD27" authorId="0">
      <text>
        <r>
          <rPr>
            <sz val="11"/>
            <color indexed="8"/>
            <rFont val="Helvetica"/>
          </rPr>
          <t>S.A. Muller:
2001-2015</t>
        </r>
      </text>
    </comment>
    <comment ref="AD33" authorId="0">
      <text>
        <r>
          <rPr>
            <sz val="11"/>
            <color indexed="8"/>
            <rFont val="Helvetica"/>
          </rPr>
          <t>S.A. Muller:
1993-2015</t>
        </r>
      </text>
    </comment>
    <comment ref="AD41" authorId="0">
      <text>
        <r>
          <rPr>
            <sz val="11"/>
            <color indexed="8"/>
            <rFont val="Helvetica"/>
          </rPr>
          <t>S.A. Muller:
2002-2015</t>
        </r>
      </text>
    </comment>
    <comment ref="AD52" authorId="0">
      <text>
        <r>
          <rPr>
            <sz val="11"/>
            <color indexed="8"/>
            <rFont val="Helvetica"/>
          </rPr>
          <t>S.A. Muller:
1992-2015</t>
        </r>
      </text>
    </comment>
    <comment ref="AD55" authorId="0">
      <text>
        <r>
          <rPr>
            <sz val="11"/>
            <color indexed="8"/>
            <rFont val="Helvetica"/>
          </rPr>
          <t>S.A. Muller:
2000-2015</t>
        </r>
      </text>
    </comment>
    <comment ref="AD57" authorId="0">
      <text>
        <r>
          <rPr>
            <sz val="11"/>
            <color indexed="8"/>
            <rFont val="Helvetica"/>
          </rPr>
          <t>S.A. Muller:
1997-2015</t>
        </r>
      </text>
    </comment>
  </commentList>
</comments>
</file>

<file path=xl/sharedStrings.xml><?xml version="1.0" encoding="utf-8"?>
<sst xmlns="http://schemas.openxmlformats.org/spreadsheetml/2006/main" count="670" uniqueCount="80">
  <si>
    <t>Country Population (thousands)</t>
  </si>
  <si>
    <t>Asia</t>
  </si>
  <si>
    <t>∆1990-2015</t>
  </si>
  <si>
    <t>Eastern Asia</t>
  </si>
  <si>
    <t>China</t>
  </si>
  <si>
    <t>China, Hong Kong SAR</t>
  </si>
  <si>
    <t>China, Macao SAR</t>
  </si>
  <si>
    <t>Dem. People's Republic of Korea</t>
  </si>
  <si>
    <t>Japan</t>
  </si>
  <si>
    <t>Mongolia</t>
  </si>
  <si>
    <t>Republic of Korea</t>
  </si>
  <si>
    <t>Other non-specified areas (Taiwan)</t>
  </si>
  <si>
    <t>South-Central Asia</t>
  </si>
  <si>
    <t>Central Asia</t>
  </si>
  <si>
    <t>Kazakhstan</t>
  </si>
  <si>
    <t>Kyrgyzstan</t>
  </si>
  <si>
    <t>Tajikistan</t>
  </si>
  <si>
    <t>Turkmenistan</t>
  </si>
  <si>
    <t>Uzbekistan</t>
  </si>
  <si>
    <t>Southern Asia</t>
  </si>
  <si>
    <t>Afghanistan</t>
  </si>
  <si>
    <t>Bangladesh</t>
  </si>
  <si>
    <t>Bhutan</t>
  </si>
  <si>
    <t>India</t>
  </si>
  <si>
    <t>Iran (Islamic Republic of)</t>
  </si>
  <si>
    <t>Maldives</t>
  </si>
  <si>
    <t>Nepal</t>
  </si>
  <si>
    <t>Pakistan</t>
  </si>
  <si>
    <t>Sri Lanka</t>
  </si>
  <si>
    <t>South-Eastern Asia</t>
  </si>
  <si>
    <t>Brunei Darussalam</t>
  </si>
  <si>
    <t>Cambodia</t>
  </si>
  <si>
    <t>Indonesia</t>
  </si>
  <si>
    <t>Lao People's Democratic Republic</t>
  </si>
  <si>
    <t>Malaysia</t>
  </si>
  <si>
    <t>Myanmar</t>
  </si>
  <si>
    <t>Philippines</t>
  </si>
  <si>
    <t>Singapore</t>
  </si>
  <si>
    <t>Thailand</t>
  </si>
  <si>
    <t>Timor-Leste</t>
  </si>
  <si>
    <t>Viet Nam</t>
  </si>
  <si>
    <t>Western Asia</t>
  </si>
  <si>
    <t>Armenia</t>
  </si>
  <si>
    <t>Azerbaijan</t>
  </si>
  <si>
    <t>Bahrain</t>
  </si>
  <si>
    <t>Cyprus</t>
  </si>
  <si>
    <t>Georgia</t>
  </si>
  <si>
    <t>Iraq</t>
  </si>
  <si>
    <t>Israel</t>
  </si>
  <si>
    <t>Jordan</t>
  </si>
  <si>
    <t>Kuwait</t>
  </si>
  <si>
    <t>Lebanon</t>
  </si>
  <si>
    <t>Oman</t>
  </si>
  <si>
    <t>Qatar</t>
  </si>
  <si>
    <t>Saudi Arabia</t>
  </si>
  <si>
    <t>State of Palestine</t>
  </si>
  <si>
    <t>Syrian Arab Republic</t>
  </si>
  <si>
    <t>Turkey</t>
  </si>
  <si>
    <t>United Arab Emirates</t>
  </si>
  <si>
    <t>Yemen</t>
  </si>
  <si>
    <t>TOTALS</t>
  </si>
  <si>
    <t>Urban Population (thousands)</t>
  </si>
  <si>
    <t>Other non-specified areas</t>
  </si>
  <si>
    <t>% Urban</t>
  </si>
  <si>
    <t>∆ % Urban ‘90=‘15</t>
  </si>
  <si>
    <t>Population Density (persons per sq km)</t>
  </si>
  <si>
    <t>United Nations, Department of Economic and Social Affairs, Population Division (2015). World Population Prospects: The 2015 Revision, custom data acquired via website.</t>
  </si>
  <si>
    <t>..</t>
  </si>
  <si>
    <t>GHG Emissions (M tonnes of C)</t>
  </si>
  <si>
    <t>Fossil fuels and cement production emissions by country MtC</t>
  </si>
  <si>
    <t xml:space="preserve">Boden, T.A., G. Marland, and R.J. Andres. 2016. Global, Regional, and National Fossil-Fuel CO2 Emissions. Carbon Dioxide Information Analysis Center, Oak Ridge National Laboratory, </t>
  </si>
  <si>
    <t>GHG Emissions (M tonnes of CO2)</t>
  </si>
  <si>
    <t>Fossil fuels and cement production emissions by country MtCO2</t>
  </si>
  <si>
    <t>GHG Emissions per Capita tco2</t>
  </si>
  <si>
    <t>Fossil fuels and cement production emissions by country, per capita tCO2</t>
  </si>
  <si>
    <t>Carbon Intensity (kgCO2/ $GDP)</t>
  </si>
  <si>
    <t>United Nations, Department of Economic and Social Affairs, Population Division (2015). World Urbanization Prospects: The 2015 Revision, custom data acquired via website.</t>
  </si>
  <si>
    <t>World Bank, International Comparison Program database. PPP GDP is gross domestic product converted to international dollars using purchasing power parity rates. An international dollar has the same purchasing power over GDP as the U.S. dollar has in the United States. GDP is the sum of gross value added by all resident producers in the economy plus any product taxes and minus any subsidies not included in the value of the products. It is calculated without making deductions for depreciation of fabricated assets or for depletion and degradation of natural resources. Data are in current international dollars. For most economies PPP figures are extrapolated from the 2011 International Comparison Program (ICP) benchmark estimates or imputed using a statistical model based on the 2011 ICP. For 47 high- and upper middle-income economies conversion factors are provided by Eurostat and the Organisation for Economic Co-operation and Development (OECD).</t>
  </si>
  <si>
    <t>GDP (PPP, Constant 2011 Int'l dollar)</t>
  </si>
  <si>
    <t>WB Data / UNDESA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</si>
</sst>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numFmt numFmtId="166" formatCode="#,##0.0"/>
    <numFmt numFmtId="167" formatCode="#,##0.0000"/>
    <numFmt numFmtId="168" formatCode="0.0000"/>
  </numFmts>
  <fonts count="11" x14ac:knownFonts="1">
    <font>
      <sz val="12"/>
      <color indexed="8"/>
      <name val="Verdana"/>
    </font>
    <font>
      <sz val="10"/>
      <color indexed="9"/>
      <name val="Avenir Next"/>
    </font>
    <font>
      <sz val="12"/>
      <color indexed="9"/>
      <name val="Avenir Next"/>
    </font>
    <font>
      <sz val="10"/>
      <color indexed="10"/>
      <name val="Avenir Next Demi Bold"/>
    </font>
    <font>
      <b/>
      <sz val="10"/>
      <color indexed="10"/>
      <name val="Avenir Next"/>
    </font>
    <font>
      <sz val="11"/>
      <color indexed="10"/>
      <name val="Avenir Next Demi Bold"/>
    </font>
    <font>
      <sz val="11"/>
      <color indexed="8"/>
      <name val="Helvetica"/>
    </font>
    <font>
      <b/>
      <sz val="10"/>
      <color indexed="9"/>
      <name val="Avenir Next"/>
    </font>
    <font>
      <sz val="10"/>
      <color indexed="9"/>
      <name val="Arial"/>
    </font>
    <font>
      <sz val="11"/>
      <color indexed="10"/>
      <name val="Avenir Next"/>
    </font>
    <font>
      <sz val="11"/>
      <color indexed="8"/>
      <name val="Calibri"/>
    </font>
  </fonts>
  <fills count="8">
    <fill>
      <patternFill patternType="none"/>
    </fill>
    <fill>
      <patternFill patternType="gray125"/>
    </fill>
    <fill>
      <patternFill patternType="solid">
        <fgColor indexed="11"/>
        <bgColor auto="1"/>
      </patternFill>
    </fill>
    <fill>
      <patternFill patternType="solid">
        <fgColor indexed="14"/>
        <bgColor auto="1"/>
      </patternFill>
    </fill>
    <fill>
      <patternFill patternType="solid">
        <fgColor indexed="9"/>
        <bgColor auto="1"/>
      </patternFill>
    </fill>
    <fill>
      <patternFill patternType="solid">
        <fgColor indexed="15"/>
        <bgColor auto="1"/>
      </patternFill>
    </fill>
    <fill>
      <patternFill patternType="solid">
        <fgColor indexed="13"/>
        <bgColor auto="1"/>
      </patternFill>
    </fill>
    <fill>
      <patternFill patternType="solid">
        <fgColor indexed="16"/>
        <bgColor auto="1"/>
      </patternFill>
    </fill>
  </fills>
  <borders count="26">
    <border>
      <left/>
      <right/>
      <top/>
      <bottom/>
      <diagonal/>
    </border>
    <border>
      <left style="thin">
        <color indexed="12"/>
      </left>
      <right/>
      <top style="thin">
        <color indexed="12"/>
      </top>
      <bottom/>
      <diagonal/>
    </border>
    <border>
      <left/>
      <right/>
      <top style="thin">
        <color indexed="12"/>
      </top>
      <bottom/>
      <diagonal/>
    </border>
    <border>
      <left/>
      <right style="thin">
        <color indexed="12"/>
      </right>
      <top style="thin">
        <color indexed="12"/>
      </top>
      <bottom/>
      <diagonal/>
    </border>
    <border>
      <left style="thin">
        <color indexed="12"/>
      </left>
      <right/>
      <top/>
      <bottom style="thin">
        <color indexed="13"/>
      </bottom>
      <diagonal/>
    </border>
    <border>
      <left/>
      <right/>
      <top/>
      <bottom style="thin">
        <color indexed="13"/>
      </bottom>
      <diagonal/>
    </border>
    <border>
      <left/>
      <right/>
      <top/>
      <bottom/>
      <diagonal/>
    </border>
    <border>
      <left/>
      <right style="thin">
        <color indexed="12"/>
      </right>
      <top/>
      <bottom/>
      <diagonal/>
    </border>
    <border>
      <left style="thin">
        <color indexed="12"/>
      </left>
      <right style="thin">
        <color indexed="13"/>
      </right>
      <top style="thin">
        <color indexed="13"/>
      </top>
      <bottom style="thin">
        <color indexed="12"/>
      </bottom>
      <diagonal/>
    </border>
    <border>
      <left style="thin">
        <color indexed="13"/>
      </left>
      <right style="thin">
        <color indexed="12"/>
      </right>
      <top style="thin">
        <color indexed="13"/>
      </top>
      <bottom style="thin">
        <color indexed="12"/>
      </bottom>
      <diagonal/>
    </border>
    <border>
      <left style="thin">
        <color indexed="12"/>
      </left>
      <right style="thin">
        <color indexed="12"/>
      </right>
      <top style="thin">
        <color indexed="13"/>
      </top>
      <bottom style="thin">
        <color indexed="12"/>
      </bottom>
      <diagonal/>
    </border>
    <border>
      <left style="thin">
        <color indexed="12"/>
      </left>
      <right style="thin">
        <color indexed="12"/>
      </right>
      <top/>
      <bottom/>
      <diagonal/>
    </border>
    <border>
      <left style="thin">
        <color indexed="12"/>
      </left>
      <right style="thin">
        <color indexed="13"/>
      </right>
      <top style="thin">
        <color indexed="12"/>
      </top>
      <bottom style="thin">
        <color indexed="12"/>
      </bottom>
      <diagonal/>
    </border>
    <border>
      <left style="thin">
        <color indexed="13"/>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style="thin">
        <color indexed="12"/>
      </right>
      <top style="thin">
        <color indexed="12"/>
      </top>
      <bottom style="thin">
        <color indexed="17"/>
      </bottom>
      <diagonal/>
    </border>
    <border>
      <left style="thin">
        <color indexed="12"/>
      </left>
      <right style="thin">
        <color indexed="17"/>
      </right>
      <top/>
      <bottom/>
      <diagonal/>
    </border>
    <border>
      <left style="thin">
        <color indexed="17"/>
      </left>
      <right style="thin">
        <color indexed="17"/>
      </right>
      <top style="thin">
        <color indexed="17"/>
      </top>
      <bottom style="thin">
        <color indexed="12"/>
      </bottom>
      <diagonal/>
    </border>
    <border>
      <left style="thin">
        <color indexed="17"/>
      </left>
      <right style="thin">
        <color indexed="12"/>
      </right>
      <top/>
      <bottom/>
      <diagonal/>
    </border>
    <border>
      <left style="thin">
        <color indexed="17"/>
      </left>
      <right style="thin">
        <color indexed="17"/>
      </right>
      <top style="thin">
        <color indexed="12"/>
      </top>
      <bottom style="thin">
        <color indexed="17"/>
      </bottom>
      <diagonal/>
    </border>
    <border>
      <left style="thin">
        <color indexed="12"/>
      </left>
      <right style="thin">
        <color indexed="12"/>
      </right>
      <top style="thin">
        <color indexed="17"/>
      </top>
      <bottom style="thin">
        <color indexed="12"/>
      </bottom>
      <diagonal/>
    </border>
    <border>
      <left style="thin">
        <color indexed="12"/>
      </left>
      <right style="thin">
        <color indexed="18"/>
      </right>
      <top style="thin">
        <color indexed="12"/>
      </top>
      <bottom style="thin">
        <color indexed="12"/>
      </bottom>
      <diagonal/>
    </border>
    <border>
      <left style="thin">
        <color indexed="18"/>
      </left>
      <right style="thin">
        <color indexed="18"/>
      </right>
      <top/>
      <bottom/>
      <diagonal/>
    </border>
    <border>
      <left style="thin">
        <color indexed="18"/>
      </left>
      <right style="thin">
        <color indexed="12"/>
      </right>
      <top style="thin">
        <color indexed="12"/>
      </top>
      <bottom style="thin">
        <color indexed="12"/>
      </bottom>
      <diagonal/>
    </border>
    <border>
      <left style="thin">
        <color indexed="18"/>
      </left>
      <right style="thin">
        <color indexed="18"/>
      </right>
      <top/>
      <bottom style="thin">
        <color indexed="18"/>
      </bottom>
      <diagonal/>
    </border>
  </borders>
  <cellStyleXfs count="1">
    <xf numFmtId="0" fontId="0" fillId="0" borderId="0" applyNumberFormat="0" applyFill="0" applyBorder="0" applyProtection="0">
      <alignment vertical="top" wrapText="1"/>
    </xf>
  </cellStyleXfs>
  <cellXfs count="144">
    <xf numFmtId="0" fontId="0" fillId="0" borderId="0" xfId="0" applyFont="1" applyAlignment="1">
      <alignment vertical="top" wrapText="1"/>
    </xf>
    <xf numFmtId="0" fontId="1" fillId="0" borderId="0" xfId="0" applyNumberFormat="1" applyFont="1" applyAlignment="1">
      <alignment vertical="top" wrapText="1"/>
    </xf>
    <xf numFmtId="0" fontId="3" fillId="2" borderId="1" xfId="0" applyNumberFormat="1" applyFont="1" applyFill="1" applyBorder="1" applyAlignment="1">
      <alignment horizontal="left" vertical="center" wrapText="1"/>
    </xf>
    <xf numFmtId="0" fontId="4" fillId="2" borderId="2" xfId="0" applyFont="1" applyFill="1" applyBorder="1" applyAlignment="1">
      <alignment horizontal="center" wrapText="1"/>
    </xf>
    <xf numFmtId="0" fontId="4" fillId="2" borderId="2" xfId="0" applyNumberFormat="1" applyFont="1" applyFill="1" applyBorder="1" applyAlignment="1">
      <alignment horizontal="center" wrapText="1"/>
    </xf>
    <xf numFmtId="0" fontId="4" fillId="2" borderId="3" xfId="0" applyNumberFormat="1" applyFont="1" applyFill="1" applyBorder="1" applyAlignment="1">
      <alignment horizontal="center" wrapText="1"/>
    </xf>
    <xf numFmtId="49" fontId="3" fillId="2" borderId="4" xfId="0" applyNumberFormat="1" applyFont="1" applyFill="1" applyBorder="1" applyAlignment="1">
      <alignment horizontal="left" vertical="center" wrapText="1"/>
    </xf>
    <xf numFmtId="0" fontId="4" fillId="2" borderId="5" xfId="0" applyNumberFormat="1" applyFont="1" applyFill="1" applyBorder="1" applyAlignment="1">
      <alignment horizontal="center" wrapText="1"/>
    </xf>
    <xf numFmtId="0" fontId="4" fillId="3" borderId="6" xfId="0" applyNumberFormat="1" applyFont="1" applyFill="1" applyBorder="1" applyAlignment="1">
      <alignment horizontal="center" wrapText="1"/>
    </xf>
    <xf numFmtId="49" fontId="4" fillId="2" borderId="5" xfId="0" applyNumberFormat="1" applyFont="1" applyFill="1" applyBorder="1" applyAlignment="1">
      <alignment horizontal="center" wrapText="1"/>
    </xf>
    <xf numFmtId="0" fontId="4" fillId="3" borderId="7" xfId="0" applyNumberFormat="1" applyFont="1" applyFill="1" applyBorder="1" applyAlignment="1">
      <alignment horizontal="center" wrapText="1"/>
    </xf>
    <xf numFmtId="49" fontId="5" fillId="4" borderId="8" xfId="0" applyNumberFormat="1" applyFont="1" applyFill="1" applyBorder="1" applyAlignment="1">
      <alignment horizontal="left" vertical="top" wrapText="1"/>
    </xf>
    <xf numFmtId="3" fontId="4" fillId="4" borderId="9" xfId="0" applyNumberFormat="1" applyFont="1" applyFill="1" applyBorder="1" applyAlignment="1">
      <alignment vertical="top" wrapText="1"/>
    </xf>
    <xf numFmtId="3" fontId="4" fillId="4" borderId="10" xfId="0" applyNumberFormat="1" applyFont="1" applyFill="1" applyBorder="1" applyAlignment="1">
      <alignment vertical="top" wrapText="1"/>
    </xf>
    <xf numFmtId="3" fontId="4" fillId="3" borderId="11" xfId="0" applyNumberFormat="1" applyFont="1" applyFill="1" applyBorder="1" applyAlignment="1">
      <alignment vertical="top" wrapText="1"/>
    </xf>
    <xf numFmtId="164" fontId="4" fillId="4" borderId="10" xfId="0" applyNumberFormat="1" applyFont="1" applyFill="1" applyBorder="1" applyAlignment="1">
      <alignment vertical="top" wrapText="1"/>
    </xf>
    <xf numFmtId="49" fontId="3" fillId="5" borderId="12" xfId="0" applyNumberFormat="1" applyFont="1" applyFill="1" applyBorder="1" applyAlignment="1">
      <alignment horizontal="left" vertical="center" wrapText="1"/>
    </xf>
    <xf numFmtId="3" fontId="1" fillId="6" borderId="13" xfId="0" applyNumberFormat="1" applyFont="1" applyFill="1" applyBorder="1" applyAlignment="1">
      <alignment vertical="top" wrapText="1"/>
    </xf>
    <xf numFmtId="3" fontId="1" fillId="6" borderId="14" xfId="0" applyNumberFormat="1" applyFont="1" applyFill="1" applyBorder="1" applyAlignment="1">
      <alignment vertical="top" wrapText="1"/>
    </xf>
    <xf numFmtId="3" fontId="1" fillId="3" borderId="11" xfId="0" applyNumberFormat="1" applyFont="1" applyFill="1" applyBorder="1" applyAlignment="1">
      <alignment vertical="top" wrapText="1"/>
    </xf>
    <xf numFmtId="164" fontId="1" fillId="6" borderId="14" xfId="0" applyNumberFormat="1" applyFont="1" applyFill="1" applyBorder="1" applyAlignment="1">
      <alignment vertical="top" wrapText="1"/>
    </xf>
    <xf numFmtId="3" fontId="1" fillId="0" borderId="13" xfId="0" applyNumberFormat="1" applyFont="1" applyBorder="1" applyAlignment="1">
      <alignment vertical="top" wrapText="1"/>
    </xf>
    <xf numFmtId="3" fontId="1" fillId="0" borderId="14" xfId="0" applyNumberFormat="1" applyFont="1" applyBorder="1" applyAlignment="1">
      <alignment vertical="top" wrapText="1"/>
    </xf>
    <xf numFmtId="164" fontId="1" fillId="0" borderId="14" xfId="0" applyNumberFormat="1" applyFont="1" applyBorder="1" applyAlignment="1">
      <alignment vertical="top" wrapText="1"/>
    </xf>
    <xf numFmtId="49" fontId="3" fillId="4" borderId="12" xfId="0" applyNumberFormat="1" applyFont="1" applyFill="1" applyBorder="1" applyAlignment="1">
      <alignment horizontal="left" vertical="center" wrapText="1"/>
    </xf>
    <xf numFmtId="3" fontId="4" fillId="4" borderId="13" xfId="0" applyNumberFormat="1" applyFont="1" applyFill="1" applyBorder="1" applyAlignment="1">
      <alignment vertical="top" wrapText="1"/>
    </xf>
    <xf numFmtId="3" fontId="4" fillId="4" borderId="14" xfId="0" applyNumberFormat="1" applyFont="1" applyFill="1" applyBorder="1" applyAlignment="1">
      <alignment vertical="top" wrapText="1"/>
    </xf>
    <xf numFmtId="164" fontId="4" fillId="4" borderId="14" xfId="0" applyNumberFormat="1" applyFont="1" applyFill="1" applyBorder="1" applyAlignment="1">
      <alignment vertical="top" wrapText="1"/>
    </xf>
    <xf numFmtId="49" fontId="5" fillId="5" borderId="12" xfId="0" applyNumberFormat="1" applyFont="1" applyFill="1" applyBorder="1" applyAlignment="1">
      <alignment horizontal="left" vertical="top" wrapText="1"/>
    </xf>
    <xf numFmtId="3" fontId="1" fillId="7" borderId="13" xfId="0" applyNumberFormat="1" applyFont="1" applyFill="1" applyBorder="1" applyAlignment="1">
      <alignment vertical="top" wrapText="1"/>
    </xf>
    <xf numFmtId="3" fontId="1" fillId="7" borderId="14" xfId="0" applyNumberFormat="1" applyFont="1" applyFill="1" applyBorder="1" applyAlignment="1">
      <alignment vertical="top" wrapText="1"/>
    </xf>
    <xf numFmtId="164" fontId="1" fillId="7" borderId="14" xfId="0" applyNumberFormat="1" applyFont="1" applyFill="1" applyBorder="1" applyAlignment="1">
      <alignment vertical="top" wrapText="1"/>
    </xf>
    <xf numFmtId="4" fontId="1" fillId="0" borderId="14" xfId="0" applyNumberFormat="1" applyFont="1" applyBorder="1" applyAlignment="1">
      <alignment vertical="top" wrapText="1"/>
    </xf>
    <xf numFmtId="4" fontId="1" fillId="3" borderId="11" xfId="0" applyNumberFormat="1" applyFont="1" applyFill="1" applyBorder="1" applyAlignment="1">
      <alignment vertical="top" wrapText="1"/>
    </xf>
    <xf numFmtId="0" fontId="1" fillId="3" borderId="11" xfId="0" applyNumberFormat="1" applyFont="1" applyFill="1" applyBorder="1" applyAlignment="1">
      <alignment vertical="top" wrapText="1"/>
    </xf>
    <xf numFmtId="49" fontId="3" fillId="5" borderId="12" xfId="0" applyNumberFormat="1" applyFont="1" applyFill="1" applyBorder="1" applyAlignment="1">
      <alignment vertical="top" wrapText="1"/>
    </xf>
    <xf numFmtId="49" fontId="1" fillId="3" borderId="11" xfId="0" applyNumberFormat="1" applyFont="1" applyFill="1" applyBorder="1" applyAlignment="1">
      <alignment vertical="top" wrapText="1"/>
    </xf>
    <xf numFmtId="49" fontId="3" fillId="5" borderId="12" xfId="0" applyNumberFormat="1" applyFont="1" applyFill="1" applyBorder="1" applyAlignment="1">
      <alignment horizontal="right" vertical="top" wrapText="1"/>
    </xf>
    <xf numFmtId="0" fontId="7" fillId="6" borderId="13" xfId="0" applyNumberFormat="1" applyFont="1" applyFill="1" applyBorder="1" applyAlignment="1">
      <alignment vertical="top" wrapText="1"/>
    </xf>
    <xf numFmtId="0" fontId="7" fillId="6" borderId="14" xfId="0" applyNumberFormat="1" applyFont="1" applyFill="1" applyBorder="1" applyAlignment="1">
      <alignment vertical="top" wrapText="1"/>
    </xf>
    <xf numFmtId="49" fontId="1" fillId="3" borderId="15" xfId="0" applyNumberFormat="1" applyFont="1" applyFill="1" applyBorder="1" applyAlignment="1">
      <alignment vertical="top" wrapText="1"/>
    </xf>
    <xf numFmtId="164" fontId="7" fillId="6" borderId="14" xfId="0" applyNumberFormat="1" applyFont="1" applyFill="1" applyBorder="1" applyAlignment="1">
      <alignment vertical="top" wrapText="1"/>
    </xf>
    <xf numFmtId="49" fontId="1" fillId="0" borderId="13" xfId="0" applyNumberFormat="1" applyFont="1" applyBorder="1" applyAlignment="1">
      <alignment vertical="top" wrapText="1"/>
    </xf>
    <xf numFmtId="0" fontId="1" fillId="0" borderId="14" xfId="0" applyFont="1" applyBorder="1" applyAlignment="1">
      <alignment vertical="top" wrapText="1"/>
    </xf>
    <xf numFmtId="49" fontId="1" fillId="0" borderId="14" xfId="0" applyNumberFormat="1" applyFont="1" applyBorder="1" applyAlignment="1">
      <alignment vertical="top" wrapText="1"/>
    </xf>
    <xf numFmtId="0" fontId="1" fillId="0" borderId="0" xfId="0" applyNumberFormat="1" applyFont="1" applyAlignment="1">
      <alignment vertical="top" wrapText="1"/>
    </xf>
    <xf numFmtId="164" fontId="1" fillId="0" borderId="16" xfId="0" applyNumberFormat="1" applyFont="1" applyBorder="1" applyAlignment="1">
      <alignment vertical="top" wrapText="1"/>
    </xf>
    <xf numFmtId="3" fontId="1" fillId="3" borderId="17" xfId="0" applyNumberFormat="1" applyFont="1" applyFill="1" applyBorder="1" applyAlignment="1">
      <alignment vertical="top" wrapText="1"/>
    </xf>
    <xf numFmtId="164" fontId="4" fillId="4" borderId="18" xfId="0" applyNumberFormat="1" applyFont="1" applyFill="1" applyBorder="1" applyAlignment="1">
      <alignment vertical="top" wrapText="1"/>
    </xf>
    <xf numFmtId="3" fontId="1" fillId="3" borderId="19" xfId="0" applyNumberFormat="1" applyFont="1" applyFill="1" applyBorder="1" applyAlignment="1">
      <alignment vertical="top" wrapText="1"/>
    </xf>
    <xf numFmtId="164" fontId="4" fillId="4" borderId="20" xfId="0" applyNumberFormat="1" applyFont="1" applyFill="1" applyBorder="1" applyAlignment="1">
      <alignment vertical="top" wrapText="1"/>
    </xf>
    <xf numFmtId="164" fontId="1" fillId="6" borderId="21" xfId="0" applyNumberFormat="1" applyFont="1" applyFill="1" applyBorder="1" applyAlignment="1">
      <alignment vertical="top" wrapText="1"/>
    </xf>
    <xf numFmtId="3" fontId="7" fillId="6" borderId="13" xfId="0" applyNumberFormat="1" applyFont="1" applyFill="1" applyBorder="1" applyAlignment="1">
      <alignment vertical="top" wrapText="1"/>
    </xf>
    <xf numFmtId="3" fontId="7" fillId="6" borderId="14" xfId="0" applyNumberFormat="1" applyFont="1" applyFill="1" applyBorder="1" applyAlignment="1">
      <alignment vertical="top" wrapText="1"/>
    </xf>
    <xf numFmtId="0" fontId="7" fillId="0" borderId="14" xfId="0" applyNumberFormat="1" applyFont="1" applyBorder="1" applyAlignment="1">
      <alignment vertical="top" wrapText="1"/>
    </xf>
    <xf numFmtId="0" fontId="1" fillId="0" borderId="0" xfId="0" applyNumberFormat="1" applyFont="1" applyAlignment="1">
      <alignment vertical="top" wrapText="1"/>
    </xf>
    <xf numFmtId="49" fontId="4" fillId="2" borderId="5" xfId="0" applyNumberFormat="1" applyFont="1" applyFill="1" applyBorder="1" applyAlignment="1">
      <alignment horizontal="center" vertical="top" wrapText="1"/>
    </xf>
    <xf numFmtId="165" fontId="4" fillId="4" borderId="9" xfId="0" applyNumberFormat="1" applyFont="1" applyFill="1" applyBorder="1" applyAlignment="1">
      <alignment vertical="top" wrapText="1"/>
    </xf>
    <xf numFmtId="165" fontId="4" fillId="4" borderId="10" xfId="0" applyNumberFormat="1" applyFont="1" applyFill="1" applyBorder="1" applyAlignment="1">
      <alignment vertical="top" wrapText="1"/>
    </xf>
    <xf numFmtId="165" fontId="1" fillId="6" borderId="13" xfId="0" applyNumberFormat="1" applyFont="1" applyFill="1" applyBorder="1" applyAlignment="1">
      <alignment vertical="top" wrapText="1"/>
    </xf>
    <xf numFmtId="165" fontId="1" fillId="6" borderId="14" xfId="0" applyNumberFormat="1" applyFont="1" applyFill="1" applyBorder="1" applyAlignment="1">
      <alignment vertical="top" wrapText="1"/>
    </xf>
    <xf numFmtId="165" fontId="1" fillId="0" borderId="13" xfId="0" applyNumberFormat="1" applyFont="1" applyBorder="1" applyAlignment="1">
      <alignment vertical="top" wrapText="1"/>
    </xf>
    <xf numFmtId="165" fontId="1" fillId="0" borderId="14" xfId="0" applyNumberFormat="1" applyFont="1" applyBorder="1" applyAlignment="1">
      <alignment vertical="top" wrapText="1"/>
    </xf>
    <xf numFmtId="165" fontId="4" fillId="4" borderId="13" xfId="0" applyNumberFormat="1" applyFont="1" applyFill="1" applyBorder="1" applyAlignment="1">
      <alignment vertical="top" wrapText="1"/>
    </xf>
    <xf numFmtId="165" fontId="4" fillId="4" borderId="14" xfId="0" applyNumberFormat="1" applyFont="1" applyFill="1" applyBorder="1" applyAlignment="1">
      <alignment vertical="top" wrapText="1"/>
    </xf>
    <xf numFmtId="165" fontId="1" fillId="7" borderId="13" xfId="0" applyNumberFormat="1" applyFont="1" applyFill="1" applyBorder="1" applyAlignment="1">
      <alignment vertical="top" wrapText="1"/>
    </xf>
    <xf numFmtId="165" fontId="1" fillId="7" borderId="14" xfId="0" applyNumberFormat="1" applyFont="1" applyFill="1" applyBorder="1" applyAlignment="1">
      <alignment vertical="top" wrapText="1"/>
    </xf>
    <xf numFmtId="165" fontId="7" fillId="6" borderId="13" xfId="0" applyNumberFormat="1" applyFont="1" applyFill="1" applyBorder="1" applyAlignment="1">
      <alignment vertical="top" wrapText="1"/>
    </xf>
    <xf numFmtId="165" fontId="7" fillId="6" borderId="14" xfId="0" applyNumberFormat="1" applyFont="1" applyFill="1" applyBorder="1" applyAlignment="1">
      <alignment vertical="top" wrapText="1"/>
    </xf>
    <xf numFmtId="0" fontId="1" fillId="0" borderId="0" xfId="0" applyNumberFormat="1" applyFont="1" applyAlignment="1">
      <alignment vertical="top" wrapText="1"/>
    </xf>
    <xf numFmtId="166" fontId="4" fillId="4" borderId="9" xfId="0" applyNumberFormat="1" applyFont="1" applyFill="1" applyBorder="1" applyAlignment="1">
      <alignment vertical="top" wrapText="1"/>
    </xf>
    <xf numFmtId="166" fontId="4" fillId="4" borderId="10" xfId="0" applyNumberFormat="1" applyFont="1" applyFill="1" applyBorder="1" applyAlignment="1">
      <alignment vertical="top" wrapText="1"/>
    </xf>
    <xf numFmtId="166" fontId="1" fillId="6" borderId="13" xfId="0" applyNumberFormat="1" applyFont="1" applyFill="1" applyBorder="1" applyAlignment="1">
      <alignment vertical="top" wrapText="1"/>
    </xf>
    <xf numFmtId="166" fontId="1" fillId="6" borderId="14" xfId="0" applyNumberFormat="1" applyFont="1" applyFill="1" applyBorder="1" applyAlignment="1">
      <alignment vertical="top" wrapText="1"/>
    </xf>
    <xf numFmtId="166" fontId="1" fillId="0" borderId="13" xfId="0" applyNumberFormat="1" applyFont="1" applyBorder="1" applyAlignment="1">
      <alignment vertical="top" wrapText="1"/>
    </xf>
    <xf numFmtId="166" fontId="1" fillId="0" borderId="14" xfId="0" applyNumberFormat="1" applyFont="1" applyBorder="1" applyAlignment="1">
      <alignment vertical="top" wrapText="1"/>
    </xf>
    <xf numFmtId="166" fontId="4" fillId="4" borderId="13" xfId="0" applyNumberFormat="1" applyFont="1" applyFill="1" applyBorder="1" applyAlignment="1">
      <alignment vertical="top" wrapText="1"/>
    </xf>
    <xf numFmtId="166" fontId="4" fillId="4" borderId="14" xfId="0" applyNumberFormat="1" applyFont="1" applyFill="1" applyBorder="1" applyAlignment="1">
      <alignment vertical="top" wrapText="1"/>
    </xf>
    <xf numFmtId="0" fontId="1" fillId="0" borderId="13" xfId="0" applyNumberFormat="1" applyFont="1" applyBorder="1" applyAlignment="1">
      <alignment vertical="top" wrapText="1"/>
    </xf>
    <xf numFmtId="0" fontId="1" fillId="0" borderId="14" xfId="0" applyNumberFormat="1" applyFont="1" applyBorder="1" applyAlignment="1">
      <alignment vertical="top" wrapText="1"/>
    </xf>
    <xf numFmtId="0" fontId="1" fillId="6" borderId="13" xfId="0" applyNumberFormat="1" applyFont="1" applyFill="1" applyBorder="1" applyAlignment="1">
      <alignment vertical="top" wrapText="1"/>
    </xf>
    <xf numFmtId="0" fontId="1" fillId="6" borderId="14" xfId="0" applyNumberFormat="1" applyFont="1" applyFill="1" applyBorder="1" applyAlignment="1">
      <alignment vertical="top" wrapText="1"/>
    </xf>
    <xf numFmtId="0" fontId="1" fillId="6" borderId="14" xfId="0" applyFont="1" applyFill="1" applyBorder="1" applyAlignment="1">
      <alignment vertical="top" wrapText="1"/>
    </xf>
    <xf numFmtId="49" fontId="1" fillId="6" borderId="14" xfId="0" applyNumberFormat="1" applyFont="1" applyFill="1" applyBorder="1" applyAlignment="1">
      <alignment vertical="top" wrapText="1"/>
    </xf>
    <xf numFmtId="0" fontId="1" fillId="0" borderId="0" xfId="0" applyNumberFormat="1" applyFont="1" applyAlignment="1">
      <alignment vertical="top" wrapText="1"/>
    </xf>
    <xf numFmtId="164" fontId="1" fillId="4" borderId="14" xfId="0" applyNumberFormat="1" applyFont="1" applyFill="1" applyBorder="1" applyAlignment="1">
      <alignment vertical="top" wrapText="1"/>
    </xf>
    <xf numFmtId="49" fontId="9" fillId="5" borderId="12" xfId="0" applyNumberFormat="1" applyFont="1" applyFill="1" applyBorder="1" applyAlignment="1">
      <alignment horizontal="left" vertical="top" wrapText="1"/>
    </xf>
    <xf numFmtId="49" fontId="1" fillId="7" borderId="13" xfId="0" applyNumberFormat="1" applyFont="1" applyFill="1" applyBorder="1" applyAlignment="1">
      <alignment vertical="top" wrapText="1"/>
    </xf>
    <xf numFmtId="49" fontId="1" fillId="7" borderId="14" xfId="0" applyNumberFormat="1" applyFont="1" applyFill="1" applyBorder="1" applyAlignment="1">
      <alignment vertical="top" wrapText="1"/>
    </xf>
    <xf numFmtId="49" fontId="1" fillId="6" borderId="13" xfId="0" applyNumberFormat="1" applyFont="1" applyFill="1" applyBorder="1" applyAlignment="1">
      <alignment vertical="top" wrapText="1"/>
    </xf>
    <xf numFmtId="0" fontId="1" fillId="6" borderId="13" xfId="0" applyFont="1" applyFill="1" applyBorder="1" applyAlignment="1">
      <alignment vertical="top" wrapText="1"/>
    </xf>
    <xf numFmtId="0" fontId="7" fillId="6" borderId="13" xfId="0" applyFont="1" applyFill="1" applyBorder="1" applyAlignment="1">
      <alignment vertical="top" wrapText="1"/>
    </xf>
    <xf numFmtId="0" fontId="7" fillId="6" borderId="14" xfId="0" applyFont="1" applyFill="1" applyBorder="1" applyAlignment="1">
      <alignment vertical="top" wrapText="1"/>
    </xf>
    <xf numFmtId="49" fontId="10" fillId="0" borderId="14" xfId="0" applyNumberFormat="1" applyFont="1" applyBorder="1" applyAlignment="1">
      <alignment vertical="top" wrapText="1"/>
    </xf>
    <xf numFmtId="0" fontId="1" fillId="0" borderId="0" xfId="0" applyNumberFormat="1" applyFont="1" applyAlignment="1">
      <alignment vertical="top" wrapText="1"/>
    </xf>
    <xf numFmtId="3" fontId="1" fillId="6" borderId="22" xfId="0" applyNumberFormat="1" applyFont="1" applyFill="1" applyBorder="1" applyAlignment="1">
      <alignment vertical="top" wrapText="1"/>
    </xf>
    <xf numFmtId="0" fontId="1" fillId="3" borderId="23" xfId="0" applyNumberFormat="1" applyFont="1" applyFill="1" applyBorder="1" applyAlignment="1">
      <alignment vertical="top" wrapText="1"/>
    </xf>
    <xf numFmtId="164" fontId="1" fillId="6" borderId="24" xfId="0" applyNumberFormat="1" applyFont="1" applyFill="1" applyBorder="1" applyAlignment="1">
      <alignment vertical="top" wrapText="1"/>
    </xf>
    <xf numFmtId="3" fontId="1" fillId="0" borderId="22" xfId="0" applyNumberFormat="1" applyFont="1" applyBorder="1" applyAlignment="1">
      <alignment vertical="top" wrapText="1"/>
    </xf>
    <xf numFmtId="49" fontId="1" fillId="3" borderId="23" xfId="0" applyNumberFormat="1" applyFont="1" applyFill="1" applyBorder="1" applyAlignment="1">
      <alignment vertical="top" wrapText="1"/>
    </xf>
    <xf numFmtId="164" fontId="1" fillId="0" borderId="24" xfId="0" applyNumberFormat="1" applyFont="1" applyBorder="1" applyAlignment="1">
      <alignment vertical="top" wrapText="1"/>
    </xf>
    <xf numFmtId="0" fontId="7" fillId="6" borderId="22" xfId="0" applyFont="1" applyFill="1" applyBorder="1" applyAlignment="1">
      <alignment vertical="top" wrapText="1"/>
    </xf>
    <xf numFmtId="49" fontId="1" fillId="3" borderId="25" xfId="0" applyNumberFormat="1" applyFont="1" applyFill="1" applyBorder="1" applyAlignment="1">
      <alignment vertical="top" wrapText="1"/>
    </xf>
    <xf numFmtId="0" fontId="1" fillId="0" borderId="0" xfId="0" applyNumberFormat="1" applyFont="1" applyAlignment="1">
      <alignment vertical="top" wrapText="1"/>
    </xf>
    <xf numFmtId="49" fontId="3" fillId="2" borderId="1" xfId="0" applyNumberFormat="1" applyFont="1" applyFill="1" applyBorder="1" applyAlignment="1">
      <alignment horizontal="left" vertical="center" wrapText="1"/>
    </xf>
    <xf numFmtId="167" fontId="4" fillId="4" borderId="9" xfId="0" applyNumberFormat="1" applyFont="1" applyFill="1" applyBorder="1" applyAlignment="1">
      <alignment vertical="top" wrapText="1"/>
    </xf>
    <xf numFmtId="167" fontId="4" fillId="4" borderId="10" xfId="0" applyNumberFormat="1" applyFont="1" applyFill="1" applyBorder="1" applyAlignment="1">
      <alignment vertical="top" wrapText="1"/>
    </xf>
    <xf numFmtId="167" fontId="1" fillId="6" borderId="13" xfId="0" applyNumberFormat="1" applyFont="1" applyFill="1" applyBorder="1" applyAlignment="1">
      <alignment vertical="top" wrapText="1"/>
    </xf>
    <xf numFmtId="167" fontId="1" fillId="6" borderId="14" xfId="0" applyNumberFormat="1" applyFont="1" applyFill="1" applyBorder="1" applyAlignment="1">
      <alignment vertical="top" wrapText="1"/>
    </xf>
    <xf numFmtId="167" fontId="1" fillId="0" borderId="13" xfId="0" applyNumberFormat="1" applyFont="1" applyBorder="1" applyAlignment="1">
      <alignment vertical="top" wrapText="1"/>
    </xf>
    <xf numFmtId="167" fontId="1" fillId="0" borderId="14" xfId="0" applyNumberFormat="1" applyFont="1" applyBorder="1" applyAlignment="1">
      <alignment vertical="top" wrapText="1"/>
    </xf>
    <xf numFmtId="0" fontId="1" fillId="3" borderId="11" xfId="0" applyFont="1" applyFill="1" applyBorder="1" applyAlignment="1">
      <alignment vertical="top" wrapText="1"/>
    </xf>
    <xf numFmtId="167" fontId="4" fillId="4" borderId="13" xfId="0" applyNumberFormat="1" applyFont="1" applyFill="1" applyBorder="1" applyAlignment="1">
      <alignment vertical="top" wrapText="1"/>
    </xf>
    <xf numFmtId="167" fontId="4" fillId="4" borderId="14" xfId="0" applyNumberFormat="1" applyFont="1" applyFill="1" applyBorder="1" applyAlignment="1">
      <alignment vertical="top" wrapText="1"/>
    </xf>
    <xf numFmtId="167" fontId="1" fillId="7" borderId="13" xfId="0" applyNumberFormat="1" applyFont="1" applyFill="1" applyBorder="1" applyAlignment="1">
      <alignment vertical="top" wrapText="1"/>
    </xf>
    <xf numFmtId="167" fontId="1" fillId="7" borderId="14" xfId="0" applyNumberFormat="1" applyFont="1" applyFill="1" applyBorder="1" applyAlignment="1">
      <alignment vertical="top" wrapText="1"/>
    </xf>
    <xf numFmtId="0" fontId="1" fillId="0" borderId="13" xfId="0" applyFont="1" applyBorder="1" applyAlignment="1">
      <alignment vertical="top" wrapText="1"/>
    </xf>
    <xf numFmtId="168" fontId="1" fillId="0" borderId="13" xfId="0" applyNumberFormat="1" applyFont="1" applyBorder="1" applyAlignment="1">
      <alignment vertical="top" wrapText="1"/>
    </xf>
    <xf numFmtId="168" fontId="1" fillId="0" borderId="14" xfId="0" applyNumberFormat="1" applyFont="1" applyBorder="1" applyAlignment="1">
      <alignment vertical="top" wrapText="1"/>
    </xf>
    <xf numFmtId="167" fontId="7" fillId="6" borderId="13" xfId="0" applyNumberFormat="1" applyFont="1" applyFill="1" applyBorder="1" applyAlignment="1">
      <alignment vertical="top" wrapText="1"/>
    </xf>
    <xf numFmtId="167" fontId="7" fillId="6" borderId="14" xfId="0" applyNumberFormat="1" applyFont="1" applyFill="1" applyBorder="1" applyAlignment="1">
      <alignment vertical="top" wrapText="1"/>
    </xf>
    <xf numFmtId="0" fontId="1" fillId="0" borderId="0" xfId="0" applyNumberFormat="1" applyFont="1" applyAlignment="1">
      <alignment vertical="top" wrapText="1"/>
    </xf>
    <xf numFmtId="0" fontId="1" fillId="0" borderId="0" xfId="0" applyNumberFormat="1" applyFont="1" applyAlignment="1">
      <alignment vertical="top" wrapText="1"/>
    </xf>
    <xf numFmtId="4" fontId="4" fillId="4" borderId="9" xfId="0" applyNumberFormat="1" applyFont="1" applyFill="1" applyBorder="1" applyAlignment="1">
      <alignment vertical="top" wrapText="1"/>
    </xf>
    <xf numFmtId="4" fontId="4" fillId="4" borderId="10" xfId="0" applyNumberFormat="1" applyFont="1" applyFill="1" applyBorder="1" applyAlignment="1">
      <alignment vertical="top" wrapText="1"/>
    </xf>
    <xf numFmtId="4" fontId="1" fillId="6" borderId="13" xfId="0" applyNumberFormat="1" applyFont="1" applyFill="1" applyBorder="1" applyAlignment="1">
      <alignment vertical="top" wrapText="1"/>
    </xf>
    <xf numFmtId="4" fontId="1" fillId="6" borderId="14" xfId="0" applyNumberFormat="1" applyFont="1" applyFill="1" applyBorder="1" applyAlignment="1">
      <alignment vertical="top" wrapText="1"/>
    </xf>
    <xf numFmtId="4" fontId="1" fillId="0" borderId="13" xfId="0" applyNumberFormat="1" applyFont="1" applyBorder="1" applyAlignment="1">
      <alignment vertical="top" wrapText="1"/>
    </xf>
    <xf numFmtId="4" fontId="4" fillId="4" borderId="13" xfId="0" applyNumberFormat="1" applyFont="1" applyFill="1" applyBorder="1" applyAlignment="1">
      <alignment vertical="top" wrapText="1"/>
    </xf>
    <xf numFmtId="4" fontId="4" fillId="4" borderId="14" xfId="0" applyNumberFormat="1" applyFont="1" applyFill="1" applyBorder="1" applyAlignment="1">
      <alignment vertical="top" wrapText="1"/>
    </xf>
    <xf numFmtId="4" fontId="1" fillId="7" borderId="13" xfId="0" applyNumberFormat="1" applyFont="1" applyFill="1" applyBorder="1" applyAlignment="1">
      <alignment vertical="top" wrapText="1"/>
    </xf>
    <xf numFmtId="4" fontId="1" fillId="7" borderId="14" xfId="0" applyNumberFormat="1" applyFont="1" applyFill="1" applyBorder="1" applyAlignment="1">
      <alignment vertical="top" wrapText="1"/>
    </xf>
    <xf numFmtId="4" fontId="7" fillId="6" borderId="14" xfId="0" applyNumberFormat="1" applyFont="1" applyFill="1" applyBorder="1" applyAlignment="1">
      <alignment vertical="top" wrapText="1"/>
    </xf>
    <xf numFmtId="0" fontId="1" fillId="0" borderId="0" xfId="0" applyNumberFormat="1" applyFont="1" applyAlignment="1">
      <alignment vertical="top" wrapText="1"/>
    </xf>
    <xf numFmtId="0" fontId="1" fillId="3" borderId="15" xfId="0" applyFont="1" applyFill="1" applyBorder="1" applyAlignment="1">
      <alignment vertical="top" wrapText="1"/>
    </xf>
    <xf numFmtId="0" fontId="2" fillId="0" borderId="0" xfId="0" applyFont="1" applyAlignment="1">
      <alignment horizontal="center" vertical="center"/>
    </xf>
    <xf numFmtId="49" fontId="1" fillId="0" borderId="13" xfId="0" applyNumberFormat="1" applyFont="1" applyBorder="1" applyAlignment="1">
      <alignment vertical="top" wrapText="1"/>
    </xf>
    <xf numFmtId="0" fontId="1" fillId="0" borderId="14" xfId="0" applyFont="1" applyBorder="1" applyAlignment="1">
      <alignment vertical="top" wrapText="1"/>
    </xf>
    <xf numFmtId="49" fontId="8" fillId="6" borderId="13" xfId="0" applyNumberFormat="1" applyFont="1" applyFill="1" applyBorder="1" applyAlignment="1">
      <alignment vertical="top" wrapText="1"/>
    </xf>
    <xf numFmtId="0" fontId="1" fillId="6" borderId="14" xfId="0" applyFont="1" applyFill="1" applyBorder="1" applyAlignment="1">
      <alignment vertical="top" wrapText="1"/>
    </xf>
    <xf numFmtId="49" fontId="10" fillId="0" borderId="13" xfId="0" applyNumberFormat="1" applyFont="1" applyBorder="1" applyAlignment="1">
      <alignment vertical="top" wrapText="1"/>
    </xf>
    <xf numFmtId="0" fontId="4" fillId="2" borderId="2" xfId="0" applyNumberFormat="1" applyFont="1" applyFill="1" applyBorder="1" applyAlignment="1">
      <alignment horizontal="center" wrapText="1"/>
    </xf>
    <xf numFmtId="0" fontId="3" fillId="2" borderId="2" xfId="0" applyFont="1" applyFill="1" applyBorder="1" applyAlignment="1">
      <alignment vertical="top" wrapText="1"/>
    </xf>
    <xf numFmtId="0" fontId="1" fillId="0" borderId="13" xfId="0" applyFont="1" applyBorder="1" applyAlignment="1">
      <alignment vertical="top" wrapText="1"/>
    </xf>
  </cellXfs>
  <cellStyles count="1">
    <cellStyle name="Normal" xfId="0" builtinId="0"/>
  </cellStyles>
  <dxfs count="0"/>
  <tableStyles count="0" defaultPivotStyle="PivotStyleMedium7"/>
  <colors>
    <indexedColors>
      <rgbColor rgb="FF000000"/>
      <rgbColor rgb="FFFFFFFF"/>
      <rgbColor rgb="FFFF0000"/>
      <rgbColor rgb="FF00FF00"/>
      <rgbColor rgb="FF0000FF"/>
      <rgbColor rgb="FFFFFF00"/>
      <rgbColor rgb="FFFF00FF"/>
      <rgbColor rgb="FF00FFFF"/>
      <rgbColor rgb="FF000000"/>
      <rgbColor rgb="FF594A3A"/>
      <rgbColor rgb="FFFEFFFE"/>
      <rgbColor rgb="FF387774"/>
      <rgbColor rgb="FFF1EFED"/>
      <rgbColor rgb="FFE3E0DC"/>
      <rgbColor rgb="FF387874"/>
      <rgbColor rgb="FF99948E"/>
      <rgbColor rgb="FFE3E0DC"/>
      <rgbColor rgb="FFD5D2CE"/>
      <rgbColor rgb="FFCDDDDC"/>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4"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Blank">
  <a:themeElements>
    <a:clrScheme name="Blank">
      <a:dk1>
        <a:srgbClr val="000000"/>
      </a:dk1>
      <a:lt1>
        <a:srgbClr val="FFFFFF"/>
      </a:lt1>
      <a:dk2>
        <a:srgbClr val="A7A7A7"/>
      </a:dk2>
      <a:lt2>
        <a:srgbClr val="535353"/>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5400" dir="5400000" rotWithShape="0">
            <a:srgbClr val="000000">
              <a:alpha val="50000"/>
            </a:srgbClr>
          </a:outerShdw>
        </a:effectLst>
        <a:sp3d/>
      </a:spPr>
      <a:bodyPr rot="0" spcFirstLastPara="1" vertOverflow="overflow" horzOverflow="overflow" vert="horz" wrap="square" lIns="50800" tIns="50800" rIns="50800" bIns="50800"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5400" dir="5400000" rotWithShape="0">
            <a:srgbClr val="000000">
              <a:alpha val="50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vmlDrawing" Target="../drawings/vmlDrawing8.vml"/><Relationship Id="rId2" Type="http://schemas.openxmlformats.org/officeDocument/2006/relationships/comments" Target="../comments8.x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3.vml"/><Relationship Id="rId2"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4.vml"/><Relationship Id="rId2"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5.vml"/><Relationship Id="rId2" Type="http://schemas.openxmlformats.org/officeDocument/2006/relationships/comments" Target="../comments5.xml"/></Relationships>
</file>

<file path=xl/worksheets/_rels/sheet8.xml.rels><?xml version="1.0" encoding="UTF-8" standalone="yes"?>
<Relationships xmlns="http://schemas.openxmlformats.org/package/2006/relationships"><Relationship Id="rId1" Type="http://schemas.openxmlformats.org/officeDocument/2006/relationships/vmlDrawing" Target="../drawings/vmlDrawing6.vml"/><Relationship Id="rId2" Type="http://schemas.openxmlformats.org/officeDocument/2006/relationships/comments" Target="../comments6.xm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7.vml"/><Relationship Id="rId2"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B1:AE62"/>
  <sheetViews>
    <sheetView showGridLines="0" workbookViewId="0">
      <pane xSplit="2" ySplit="3" topLeftCell="P42" activePane="bottomRight" state="frozen"/>
      <selection pane="topRight"/>
      <selection pane="bottomLeft"/>
      <selection pane="bottomRight" activeCell="L64" sqref="K64:L64"/>
    </sheetView>
  </sheetViews>
  <sheetFormatPr baseColWidth="10" defaultColWidth="12.25" defaultRowHeight="21.75" customHeight="1" x14ac:dyDescent="0.2"/>
  <cols>
    <col min="1" max="1" width="8.125" customWidth="1"/>
    <col min="2" max="2" width="22" style="1" customWidth="1"/>
    <col min="3" max="3" width="10.875" style="1" customWidth="1"/>
    <col min="4" max="28" width="9.75" style="1" customWidth="1"/>
    <col min="29" max="29" width="1.875" style="1" customWidth="1"/>
    <col min="30" max="30" width="9" style="1" customWidth="1"/>
    <col min="31" max="31" width="3.125" style="1" customWidth="1"/>
    <col min="32" max="256" width="12.25" customWidth="1"/>
  </cols>
  <sheetData>
    <row r="1" spans="2:31" ht="30" customHeight="1" x14ac:dyDescent="0.2">
      <c r="B1" s="135" t="s">
        <v>0</v>
      </c>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row>
    <row r="2" spans="2:31" ht="22.5" customHeight="1" x14ac:dyDescent="0.25">
      <c r="B2" s="2"/>
      <c r="C2" s="3"/>
      <c r="D2" s="4"/>
      <c r="E2" s="4"/>
      <c r="F2" s="4"/>
      <c r="G2" s="4"/>
      <c r="H2" s="4"/>
      <c r="I2" s="4"/>
      <c r="J2" s="4"/>
      <c r="K2" s="4"/>
      <c r="L2" s="4"/>
      <c r="M2" s="4"/>
      <c r="N2" s="4"/>
      <c r="O2" s="4"/>
      <c r="P2" s="4"/>
      <c r="Q2" s="4"/>
      <c r="R2" s="4"/>
      <c r="S2" s="4"/>
      <c r="T2" s="4"/>
      <c r="U2" s="4"/>
      <c r="V2" s="4"/>
      <c r="W2" s="4"/>
      <c r="X2" s="4"/>
      <c r="Y2" s="4"/>
      <c r="Z2" s="4"/>
      <c r="AA2" s="4"/>
      <c r="AB2" s="4"/>
      <c r="AC2" s="4"/>
      <c r="AD2" s="4"/>
      <c r="AE2" s="5"/>
    </row>
    <row r="3" spans="2:31" ht="22.75" customHeight="1" x14ac:dyDescent="0.25">
      <c r="B3" s="6" t="s">
        <v>1</v>
      </c>
      <c r="C3" s="7">
        <v>1990</v>
      </c>
      <c r="D3" s="7">
        <v>1991</v>
      </c>
      <c r="E3" s="7">
        <v>1992</v>
      </c>
      <c r="F3" s="7">
        <v>1993</v>
      </c>
      <c r="G3" s="7">
        <v>1994</v>
      </c>
      <c r="H3" s="7">
        <v>1995</v>
      </c>
      <c r="I3" s="7">
        <v>1996</v>
      </c>
      <c r="J3" s="7">
        <v>1997</v>
      </c>
      <c r="K3" s="7">
        <v>1998</v>
      </c>
      <c r="L3" s="7">
        <v>1999</v>
      </c>
      <c r="M3" s="7">
        <v>2000</v>
      </c>
      <c r="N3" s="7">
        <v>2001</v>
      </c>
      <c r="O3" s="7">
        <v>2002</v>
      </c>
      <c r="P3" s="7">
        <v>2003</v>
      </c>
      <c r="Q3" s="7">
        <v>2004</v>
      </c>
      <c r="R3" s="7">
        <v>2005</v>
      </c>
      <c r="S3" s="7">
        <v>2006</v>
      </c>
      <c r="T3" s="7">
        <v>2007</v>
      </c>
      <c r="U3" s="7">
        <v>2008</v>
      </c>
      <c r="V3" s="7">
        <v>2009</v>
      </c>
      <c r="W3" s="7">
        <v>2010</v>
      </c>
      <c r="X3" s="7">
        <v>2011</v>
      </c>
      <c r="Y3" s="7">
        <v>2012</v>
      </c>
      <c r="Z3" s="7">
        <v>2013</v>
      </c>
      <c r="AA3" s="7">
        <v>2014</v>
      </c>
      <c r="AB3" s="7">
        <v>2015</v>
      </c>
      <c r="AC3" s="8"/>
      <c r="AD3" s="9" t="s">
        <v>2</v>
      </c>
      <c r="AE3" s="10"/>
    </row>
    <row r="4" spans="2:31" ht="23.25" customHeight="1" x14ac:dyDescent="0.2">
      <c r="B4" s="11" t="s">
        <v>3</v>
      </c>
      <c r="C4" s="12">
        <v>1379415</v>
      </c>
      <c r="D4" s="13">
        <v>1398450</v>
      </c>
      <c r="E4" s="13">
        <v>1415758</v>
      </c>
      <c r="F4" s="13">
        <v>1431395</v>
      </c>
      <c r="G4" s="13">
        <v>1445557</v>
      </c>
      <c r="H4" s="13">
        <v>1458428</v>
      </c>
      <c r="I4" s="13">
        <v>1469966</v>
      </c>
      <c r="J4" s="13">
        <v>1480185</v>
      </c>
      <c r="K4" s="13">
        <v>1489415</v>
      </c>
      <c r="L4" s="13">
        <v>1498093</v>
      </c>
      <c r="M4" s="13">
        <v>1506561</v>
      </c>
      <c r="N4" s="13">
        <v>1514952</v>
      </c>
      <c r="O4" s="13">
        <v>1523283</v>
      </c>
      <c r="P4" s="13">
        <v>1531639</v>
      </c>
      <c r="Q4" s="13">
        <v>1540072</v>
      </c>
      <c r="R4" s="13">
        <v>1548621</v>
      </c>
      <c r="S4" s="13">
        <v>1557334</v>
      </c>
      <c r="T4" s="13">
        <v>1566233</v>
      </c>
      <c r="U4" s="13">
        <v>1575283</v>
      </c>
      <c r="V4" s="13">
        <v>1584418</v>
      </c>
      <c r="W4" s="13">
        <v>1593571</v>
      </c>
      <c r="X4" s="13">
        <v>1602731</v>
      </c>
      <c r="Y4" s="13">
        <v>1611854</v>
      </c>
      <c r="Z4" s="13">
        <v>1620807</v>
      </c>
      <c r="AA4" s="13">
        <v>1629421</v>
      </c>
      <c r="AB4" s="13">
        <v>1637559</v>
      </c>
      <c r="AC4" s="14"/>
      <c r="AD4" s="15">
        <f t="shared" ref="AD4:AD35" si="0">(AB4-C4)/C4</f>
        <v>0.18714020073726906</v>
      </c>
      <c r="AE4" s="14"/>
    </row>
    <row r="5" spans="2:31" ht="22.25" customHeight="1" x14ac:dyDescent="0.2">
      <c r="B5" s="16" t="s">
        <v>4</v>
      </c>
      <c r="C5" s="17">
        <v>1165429</v>
      </c>
      <c r="D5" s="18">
        <v>1183008</v>
      </c>
      <c r="E5" s="18">
        <v>1198875</v>
      </c>
      <c r="F5" s="18">
        <v>1213104</v>
      </c>
      <c r="G5" s="18">
        <v>1225922</v>
      </c>
      <c r="H5" s="18">
        <v>1237531</v>
      </c>
      <c r="I5" s="18">
        <v>1247897</v>
      </c>
      <c r="J5" s="18">
        <v>1257022</v>
      </c>
      <c r="K5" s="18">
        <v>1265223</v>
      </c>
      <c r="L5" s="18">
        <v>1272915</v>
      </c>
      <c r="M5" s="18">
        <v>1280429</v>
      </c>
      <c r="N5" s="18">
        <v>1287890</v>
      </c>
      <c r="O5" s="18">
        <v>1295322</v>
      </c>
      <c r="P5" s="18">
        <v>1302810</v>
      </c>
      <c r="Q5" s="18">
        <v>1310414</v>
      </c>
      <c r="R5" s="18">
        <v>1318177</v>
      </c>
      <c r="S5" s="18">
        <v>1326146</v>
      </c>
      <c r="T5" s="18">
        <v>1334344</v>
      </c>
      <c r="U5" s="18">
        <v>1342733</v>
      </c>
      <c r="V5" s="18">
        <v>1351248</v>
      </c>
      <c r="W5" s="18">
        <v>1359821</v>
      </c>
      <c r="X5" s="18">
        <v>1368440</v>
      </c>
      <c r="Y5" s="18">
        <v>1377065</v>
      </c>
      <c r="Z5" s="18">
        <v>1385567</v>
      </c>
      <c r="AA5" s="18">
        <v>1393784</v>
      </c>
      <c r="AB5" s="18">
        <v>1401587</v>
      </c>
      <c r="AC5" s="19"/>
      <c r="AD5" s="20">
        <f t="shared" si="0"/>
        <v>0.20263611082270991</v>
      </c>
      <c r="AE5" s="19"/>
    </row>
    <row r="6" spans="2:31" ht="22.25" customHeight="1" x14ac:dyDescent="0.2">
      <c r="B6" s="16" t="s">
        <v>5</v>
      </c>
      <c r="C6" s="21">
        <v>5794</v>
      </c>
      <c r="D6" s="22">
        <v>5856</v>
      </c>
      <c r="E6" s="22">
        <v>5911</v>
      </c>
      <c r="F6" s="22">
        <v>5969</v>
      </c>
      <c r="G6" s="22">
        <v>6044</v>
      </c>
      <c r="H6" s="22">
        <v>6144</v>
      </c>
      <c r="I6" s="22">
        <v>6275</v>
      </c>
      <c r="J6" s="22">
        <v>6431</v>
      </c>
      <c r="K6" s="22">
        <v>6592</v>
      </c>
      <c r="L6" s="22">
        <v>6733</v>
      </c>
      <c r="M6" s="22">
        <v>6835</v>
      </c>
      <c r="N6" s="22">
        <v>6893</v>
      </c>
      <c r="O6" s="22">
        <v>6912</v>
      </c>
      <c r="P6" s="22">
        <v>6907</v>
      </c>
      <c r="Q6" s="22">
        <v>6897</v>
      </c>
      <c r="R6" s="22">
        <v>6897</v>
      </c>
      <c r="S6" s="22">
        <v>6911</v>
      </c>
      <c r="T6" s="22">
        <v>6935</v>
      </c>
      <c r="U6" s="22">
        <v>6968</v>
      </c>
      <c r="V6" s="22">
        <v>7007</v>
      </c>
      <c r="W6" s="22">
        <v>7050</v>
      </c>
      <c r="X6" s="22">
        <v>7096</v>
      </c>
      <c r="Y6" s="22">
        <v>7148</v>
      </c>
      <c r="Z6" s="22">
        <v>7204</v>
      </c>
      <c r="AA6" s="22">
        <v>7260</v>
      </c>
      <c r="AB6" s="22">
        <v>7314</v>
      </c>
      <c r="AC6" s="19"/>
      <c r="AD6" s="23">
        <f t="shared" si="0"/>
        <v>0.26234035208836726</v>
      </c>
      <c r="AE6" s="19"/>
    </row>
    <row r="7" spans="2:31" ht="22.25" customHeight="1" x14ac:dyDescent="0.2">
      <c r="B7" s="16" t="s">
        <v>6</v>
      </c>
      <c r="C7" s="17">
        <v>360</v>
      </c>
      <c r="D7" s="18">
        <v>369</v>
      </c>
      <c r="E7" s="18">
        <v>378</v>
      </c>
      <c r="F7" s="18">
        <v>385</v>
      </c>
      <c r="G7" s="18">
        <v>392</v>
      </c>
      <c r="H7" s="18">
        <v>398</v>
      </c>
      <c r="I7" s="18">
        <v>405</v>
      </c>
      <c r="J7" s="18">
        <v>412</v>
      </c>
      <c r="K7" s="18">
        <v>419</v>
      </c>
      <c r="L7" s="18">
        <v>425</v>
      </c>
      <c r="M7" s="18">
        <v>432</v>
      </c>
      <c r="N7" s="18">
        <v>438</v>
      </c>
      <c r="O7" s="18">
        <v>444</v>
      </c>
      <c r="P7" s="18">
        <v>451</v>
      </c>
      <c r="Q7" s="18">
        <v>459</v>
      </c>
      <c r="R7" s="18">
        <v>468</v>
      </c>
      <c r="S7" s="18">
        <v>480</v>
      </c>
      <c r="T7" s="18">
        <v>493</v>
      </c>
      <c r="U7" s="18">
        <v>508</v>
      </c>
      <c r="V7" s="18">
        <v>522</v>
      </c>
      <c r="W7" s="18">
        <v>535</v>
      </c>
      <c r="X7" s="18">
        <v>546</v>
      </c>
      <c r="Y7" s="18">
        <v>557</v>
      </c>
      <c r="Z7" s="18">
        <v>566</v>
      </c>
      <c r="AA7" s="18">
        <v>575</v>
      </c>
      <c r="AB7" s="18">
        <v>584</v>
      </c>
      <c r="AC7" s="19"/>
      <c r="AD7" s="20">
        <f t="shared" si="0"/>
        <v>0.62222222222222223</v>
      </c>
      <c r="AE7" s="19"/>
    </row>
    <row r="8" spans="2:31" ht="22.25" customHeight="1" x14ac:dyDescent="0.2">
      <c r="B8" s="16" t="s">
        <v>7</v>
      </c>
      <c r="C8" s="21">
        <v>20194</v>
      </c>
      <c r="D8" s="22">
        <v>20510</v>
      </c>
      <c r="E8" s="22">
        <v>20838</v>
      </c>
      <c r="F8" s="22">
        <v>21166</v>
      </c>
      <c r="G8" s="22">
        <v>21479</v>
      </c>
      <c r="H8" s="22">
        <v>21764</v>
      </c>
      <c r="I8" s="22">
        <v>22017</v>
      </c>
      <c r="J8" s="22">
        <v>22241</v>
      </c>
      <c r="K8" s="22">
        <v>22445</v>
      </c>
      <c r="L8" s="22">
        <v>22642</v>
      </c>
      <c r="M8" s="22">
        <v>22840</v>
      </c>
      <c r="N8" s="22">
        <v>23043</v>
      </c>
      <c r="O8" s="22">
        <v>23248</v>
      </c>
      <c r="P8" s="22">
        <v>23449</v>
      </c>
      <c r="Q8" s="22">
        <v>23639</v>
      </c>
      <c r="R8" s="22">
        <v>23813</v>
      </c>
      <c r="S8" s="22">
        <v>23970</v>
      </c>
      <c r="T8" s="22">
        <v>24112</v>
      </c>
      <c r="U8" s="22">
        <v>24244</v>
      </c>
      <c r="V8" s="22">
        <v>24372</v>
      </c>
      <c r="W8" s="22">
        <v>24501</v>
      </c>
      <c r="X8" s="22">
        <v>24631</v>
      </c>
      <c r="Y8" s="22">
        <v>24763</v>
      </c>
      <c r="Z8" s="22">
        <v>24895</v>
      </c>
      <c r="AA8" s="22">
        <v>25027</v>
      </c>
      <c r="AB8" s="22">
        <v>25155</v>
      </c>
      <c r="AC8" s="19"/>
      <c r="AD8" s="23">
        <f t="shared" si="0"/>
        <v>0.24566702981083491</v>
      </c>
      <c r="AE8" s="19"/>
    </row>
    <row r="9" spans="2:31" ht="22.25" customHeight="1" x14ac:dyDescent="0.2">
      <c r="B9" s="16" t="s">
        <v>8</v>
      </c>
      <c r="C9" s="17">
        <v>122249</v>
      </c>
      <c r="D9" s="18">
        <v>122703</v>
      </c>
      <c r="E9" s="18">
        <v>123180</v>
      </c>
      <c r="F9" s="18">
        <v>123659</v>
      </c>
      <c r="G9" s="18">
        <v>124102</v>
      </c>
      <c r="H9" s="18">
        <v>124483</v>
      </c>
      <c r="I9" s="18">
        <v>124795</v>
      </c>
      <c r="J9" s="18">
        <v>125049</v>
      </c>
      <c r="K9" s="18">
        <v>125267</v>
      </c>
      <c r="L9" s="18">
        <v>125481</v>
      </c>
      <c r="M9" s="18">
        <v>125715</v>
      </c>
      <c r="N9" s="18">
        <v>125974</v>
      </c>
      <c r="O9" s="18">
        <v>126249</v>
      </c>
      <c r="P9" s="18">
        <v>126524</v>
      </c>
      <c r="Q9" s="18">
        <v>126773</v>
      </c>
      <c r="R9" s="18">
        <v>126979</v>
      </c>
      <c r="S9" s="18">
        <v>127136</v>
      </c>
      <c r="T9" s="18">
        <v>127249</v>
      </c>
      <c r="U9" s="18">
        <v>127319</v>
      </c>
      <c r="V9" s="18">
        <v>127353</v>
      </c>
      <c r="W9" s="18">
        <v>127353</v>
      </c>
      <c r="X9" s="18">
        <v>127319</v>
      </c>
      <c r="Y9" s="18">
        <v>127250</v>
      </c>
      <c r="Z9" s="18">
        <v>127144</v>
      </c>
      <c r="AA9" s="18">
        <v>127000</v>
      </c>
      <c r="AB9" s="18">
        <v>126818</v>
      </c>
      <c r="AC9" s="19"/>
      <c r="AD9" s="20">
        <f t="shared" si="0"/>
        <v>3.7374538851033548E-2</v>
      </c>
      <c r="AE9" s="19"/>
    </row>
    <row r="10" spans="2:31" ht="22.25" customHeight="1" x14ac:dyDescent="0.2">
      <c r="B10" s="16" t="s">
        <v>9</v>
      </c>
      <c r="C10" s="21">
        <v>2184</v>
      </c>
      <c r="D10" s="22">
        <v>2218</v>
      </c>
      <c r="E10" s="22">
        <v>2244</v>
      </c>
      <c r="F10" s="22">
        <v>2263</v>
      </c>
      <c r="G10" s="22">
        <v>2281</v>
      </c>
      <c r="H10" s="22">
        <v>2298</v>
      </c>
      <c r="I10" s="22">
        <v>2317</v>
      </c>
      <c r="J10" s="22">
        <v>2336</v>
      </c>
      <c r="K10" s="22">
        <v>2356</v>
      </c>
      <c r="L10" s="22">
        <v>2376</v>
      </c>
      <c r="M10" s="22">
        <v>2397</v>
      </c>
      <c r="N10" s="22">
        <v>2420</v>
      </c>
      <c r="O10" s="22">
        <v>2443</v>
      </c>
      <c r="P10" s="22">
        <v>2469</v>
      </c>
      <c r="Q10" s="22">
        <v>2496</v>
      </c>
      <c r="R10" s="22">
        <v>2527</v>
      </c>
      <c r="S10" s="22">
        <v>2559</v>
      </c>
      <c r="T10" s="22">
        <v>2595</v>
      </c>
      <c r="U10" s="22">
        <v>2633</v>
      </c>
      <c r="V10" s="22">
        <v>2672</v>
      </c>
      <c r="W10" s="22">
        <v>2713</v>
      </c>
      <c r="X10" s="22">
        <v>2754</v>
      </c>
      <c r="Y10" s="22">
        <v>2796</v>
      </c>
      <c r="Z10" s="22">
        <v>2839</v>
      </c>
      <c r="AA10" s="22">
        <v>2881</v>
      </c>
      <c r="AB10" s="22">
        <v>2923</v>
      </c>
      <c r="AC10" s="19"/>
      <c r="AD10" s="23">
        <f t="shared" si="0"/>
        <v>0.33836996336996339</v>
      </c>
      <c r="AE10" s="19"/>
    </row>
    <row r="11" spans="2:31" ht="22.25" customHeight="1" x14ac:dyDescent="0.2">
      <c r="B11" s="16" t="s">
        <v>10</v>
      </c>
      <c r="C11" s="17">
        <v>42972</v>
      </c>
      <c r="D11" s="18">
        <v>43364</v>
      </c>
      <c r="E11" s="18">
        <v>43721</v>
      </c>
      <c r="F11" s="18">
        <v>44049</v>
      </c>
      <c r="G11" s="18">
        <v>44357</v>
      </c>
      <c r="H11" s="18">
        <v>44653</v>
      </c>
      <c r="I11" s="18">
        <v>44941</v>
      </c>
      <c r="J11" s="18">
        <v>45221</v>
      </c>
      <c r="K11" s="18">
        <v>45489</v>
      </c>
      <c r="L11" s="18">
        <v>45742</v>
      </c>
      <c r="M11" s="18">
        <v>45977</v>
      </c>
      <c r="N11" s="18">
        <v>46193</v>
      </c>
      <c r="O11" s="18">
        <v>46394</v>
      </c>
      <c r="P11" s="18">
        <v>46592</v>
      </c>
      <c r="Q11" s="18">
        <v>46801</v>
      </c>
      <c r="R11" s="18">
        <v>47033</v>
      </c>
      <c r="S11" s="18">
        <v>47291</v>
      </c>
      <c r="T11" s="18">
        <v>47573</v>
      </c>
      <c r="U11" s="18">
        <v>47868</v>
      </c>
      <c r="V11" s="18">
        <v>48165</v>
      </c>
      <c r="W11" s="18">
        <v>48454</v>
      </c>
      <c r="X11" s="18">
        <v>48733</v>
      </c>
      <c r="Y11" s="18">
        <v>49003</v>
      </c>
      <c r="Z11" s="18">
        <v>49263</v>
      </c>
      <c r="AA11" s="18">
        <v>49512</v>
      </c>
      <c r="AB11" s="18">
        <v>49750</v>
      </c>
      <c r="AC11" s="19"/>
      <c r="AD11" s="20">
        <f t="shared" si="0"/>
        <v>0.15773061528437121</v>
      </c>
      <c r="AE11" s="19"/>
    </row>
    <row r="12" spans="2:31" ht="22.25" customHeight="1" x14ac:dyDescent="0.2">
      <c r="B12" s="16" t="s">
        <v>11</v>
      </c>
      <c r="C12" s="21">
        <v>20232</v>
      </c>
      <c r="D12" s="22">
        <v>20422</v>
      </c>
      <c r="E12" s="22">
        <v>20612</v>
      </c>
      <c r="F12" s="22">
        <v>20800</v>
      </c>
      <c r="G12" s="22">
        <v>20982</v>
      </c>
      <c r="H12" s="22">
        <v>21156</v>
      </c>
      <c r="I12" s="22">
        <v>21319</v>
      </c>
      <c r="J12" s="22">
        <v>21474</v>
      </c>
      <c r="K12" s="22">
        <v>21625</v>
      </c>
      <c r="L12" s="22">
        <v>21778</v>
      </c>
      <c r="M12" s="22">
        <v>21935</v>
      </c>
      <c r="N12" s="22">
        <v>22101</v>
      </c>
      <c r="O12" s="22">
        <v>22271</v>
      </c>
      <c r="P12" s="22">
        <v>22438</v>
      </c>
      <c r="Q12" s="22">
        <v>22593</v>
      </c>
      <c r="R12" s="22">
        <v>22728</v>
      </c>
      <c r="S12" s="22">
        <v>22840</v>
      </c>
      <c r="T12" s="22">
        <v>22933</v>
      </c>
      <c r="U12" s="22">
        <v>23010</v>
      </c>
      <c r="V12" s="22">
        <v>23080</v>
      </c>
      <c r="W12" s="22">
        <v>23146</v>
      </c>
      <c r="X12" s="22">
        <v>23210</v>
      </c>
      <c r="Y12" s="22">
        <v>23272</v>
      </c>
      <c r="Z12" s="22">
        <v>23330</v>
      </c>
      <c r="AA12" s="22">
        <v>23382</v>
      </c>
      <c r="AB12" s="22">
        <v>23428</v>
      </c>
      <c r="AC12" s="19"/>
      <c r="AD12" s="23">
        <f t="shared" si="0"/>
        <v>0.15796757611704232</v>
      </c>
      <c r="AE12" s="19"/>
    </row>
    <row r="13" spans="2:31" ht="22.25" customHeight="1" x14ac:dyDescent="0.2">
      <c r="B13" s="24" t="s">
        <v>12</v>
      </c>
      <c r="C13" s="25">
        <v>1241734</v>
      </c>
      <c r="D13" s="26">
        <v>1268284</v>
      </c>
      <c r="E13" s="26">
        <v>1294618</v>
      </c>
      <c r="F13" s="26">
        <v>1320793</v>
      </c>
      <c r="G13" s="26">
        <v>1346919</v>
      </c>
      <c r="H13" s="26">
        <v>1373066</v>
      </c>
      <c r="I13" s="26">
        <v>1399231</v>
      </c>
      <c r="J13" s="26">
        <v>1425353</v>
      </c>
      <c r="K13" s="26">
        <v>1451383</v>
      </c>
      <c r="L13" s="26">
        <v>1477249</v>
      </c>
      <c r="M13" s="26">
        <v>1502898</v>
      </c>
      <c r="N13" s="26">
        <v>1528331</v>
      </c>
      <c r="O13" s="26">
        <v>1553546</v>
      </c>
      <c r="P13" s="26">
        <v>1578472</v>
      </c>
      <c r="Q13" s="26">
        <v>1603026</v>
      </c>
      <c r="R13" s="26">
        <v>1627159</v>
      </c>
      <c r="S13" s="26">
        <v>1650817</v>
      </c>
      <c r="T13" s="26">
        <v>1674047</v>
      </c>
      <c r="U13" s="26">
        <v>1697023</v>
      </c>
      <c r="V13" s="26">
        <v>1719985</v>
      </c>
      <c r="W13" s="26">
        <v>1743101</v>
      </c>
      <c r="X13" s="26">
        <v>1766433</v>
      </c>
      <c r="Y13" s="26">
        <v>1789913</v>
      </c>
      <c r="Z13" s="26">
        <v>1813416</v>
      </c>
      <c r="AA13" s="26">
        <v>1836755</v>
      </c>
      <c r="AB13" s="26">
        <v>1859787</v>
      </c>
      <c r="AC13" s="14"/>
      <c r="AD13" s="27">
        <f t="shared" si="0"/>
        <v>0.49773381416631901</v>
      </c>
      <c r="AE13" s="19"/>
    </row>
    <row r="14" spans="2:31" ht="22.25" customHeight="1" x14ac:dyDescent="0.2">
      <c r="B14" s="24" t="s">
        <v>13</v>
      </c>
      <c r="C14" s="25">
        <v>50087</v>
      </c>
      <c r="D14" s="26">
        <v>50828</v>
      </c>
      <c r="E14" s="26">
        <v>51486</v>
      </c>
      <c r="F14" s="26">
        <v>52068</v>
      </c>
      <c r="G14" s="26">
        <v>52590</v>
      </c>
      <c r="H14" s="26">
        <v>53065</v>
      </c>
      <c r="I14" s="26">
        <v>53496</v>
      </c>
      <c r="J14" s="26">
        <v>53888</v>
      </c>
      <c r="K14" s="26">
        <v>54261</v>
      </c>
      <c r="L14" s="26">
        <v>54640</v>
      </c>
      <c r="M14" s="26">
        <v>55047</v>
      </c>
      <c r="N14" s="26">
        <v>55487</v>
      </c>
      <c r="O14" s="26">
        <v>55965</v>
      </c>
      <c r="P14" s="26">
        <v>56489</v>
      </c>
      <c r="Q14" s="26">
        <v>57067</v>
      </c>
      <c r="R14" s="26">
        <v>57704</v>
      </c>
      <c r="S14" s="26">
        <v>58406</v>
      </c>
      <c r="T14" s="26">
        <v>59169</v>
      </c>
      <c r="U14" s="26">
        <v>59982</v>
      </c>
      <c r="V14" s="26">
        <v>60828</v>
      </c>
      <c r="W14" s="26">
        <v>61694</v>
      </c>
      <c r="X14" s="26">
        <v>62575</v>
      </c>
      <c r="Y14" s="26">
        <v>63469</v>
      </c>
      <c r="Z14" s="26">
        <v>64370</v>
      </c>
      <c r="AA14" s="26">
        <v>65273</v>
      </c>
      <c r="AB14" s="26">
        <v>66172</v>
      </c>
      <c r="AC14" s="14"/>
      <c r="AD14" s="27">
        <f t="shared" si="0"/>
        <v>0.32114121428714038</v>
      </c>
      <c r="AE14" s="19"/>
    </row>
    <row r="15" spans="2:31" ht="22.25" customHeight="1" x14ac:dyDescent="0.2">
      <c r="B15" s="16" t="s">
        <v>14</v>
      </c>
      <c r="C15" s="17">
        <v>16172</v>
      </c>
      <c r="D15" s="18">
        <v>16155</v>
      </c>
      <c r="E15" s="18">
        <v>16070</v>
      </c>
      <c r="F15" s="18">
        <v>15930</v>
      </c>
      <c r="G15" s="18">
        <v>15751</v>
      </c>
      <c r="H15" s="18">
        <v>15550</v>
      </c>
      <c r="I15" s="18">
        <v>15326</v>
      </c>
      <c r="J15" s="18">
        <v>15086</v>
      </c>
      <c r="K15" s="18">
        <v>14858</v>
      </c>
      <c r="L15" s="18">
        <v>14680</v>
      </c>
      <c r="M15" s="18">
        <v>14576</v>
      </c>
      <c r="N15" s="18">
        <v>14559</v>
      </c>
      <c r="O15" s="18">
        <v>14623</v>
      </c>
      <c r="P15" s="18">
        <v>14748</v>
      </c>
      <c r="Q15" s="18">
        <v>14902</v>
      </c>
      <c r="R15" s="18">
        <v>15064</v>
      </c>
      <c r="S15" s="18">
        <v>15227</v>
      </c>
      <c r="T15" s="18">
        <v>15396</v>
      </c>
      <c r="U15" s="18">
        <v>15568</v>
      </c>
      <c r="V15" s="18">
        <v>15744</v>
      </c>
      <c r="W15" s="18">
        <v>15921</v>
      </c>
      <c r="X15" s="18">
        <v>16098</v>
      </c>
      <c r="Y15" s="18">
        <v>16271</v>
      </c>
      <c r="Z15" s="18">
        <v>16441</v>
      </c>
      <c r="AA15" s="18">
        <v>16607</v>
      </c>
      <c r="AB15" s="18">
        <v>16770</v>
      </c>
      <c r="AC15" s="19"/>
      <c r="AD15" s="20">
        <f t="shared" si="0"/>
        <v>3.6977491961414789E-2</v>
      </c>
      <c r="AE15" s="19"/>
    </row>
    <row r="16" spans="2:31" ht="22.25" customHeight="1" x14ac:dyDescent="0.2">
      <c r="B16" s="16" t="s">
        <v>15</v>
      </c>
      <c r="C16" s="21">
        <v>4395</v>
      </c>
      <c r="D16" s="22">
        <v>4442</v>
      </c>
      <c r="E16" s="22">
        <v>4476</v>
      </c>
      <c r="F16" s="22">
        <v>4507</v>
      </c>
      <c r="G16" s="22">
        <v>4543</v>
      </c>
      <c r="H16" s="22">
        <v>4592</v>
      </c>
      <c r="I16" s="22">
        <v>4659</v>
      </c>
      <c r="J16" s="22">
        <v>4739</v>
      </c>
      <c r="K16" s="22">
        <v>4824</v>
      </c>
      <c r="L16" s="22">
        <v>4899</v>
      </c>
      <c r="M16" s="22">
        <v>4955</v>
      </c>
      <c r="N16" s="22">
        <v>4988</v>
      </c>
      <c r="O16" s="22">
        <v>5003</v>
      </c>
      <c r="P16" s="22">
        <v>5009</v>
      </c>
      <c r="Q16" s="22">
        <v>5019</v>
      </c>
      <c r="R16" s="22">
        <v>5042</v>
      </c>
      <c r="S16" s="22">
        <v>5082</v>
      </c>
      <c r="T16" s="22">
        <v>5134</v>
      </c>
      <c r="U16" s="22">
        <v>5197</v>
      </c>
      <c r="V16" s="22">
        <v>5265</v>
      </c>
      <c r="W16" s="22">
        <v>5334</v>
      </c>
      <c r="X16" s="22">
        <v>5403</v>
      </c>
      <c r="Y16" s="22">
        <v>5474</v>
      </c>
      <c r="Z16" s="22">
        <v>5548</v>
      </c>
      <c r="AA16" s="22">
        <v>5625</v>
      </c>
      <c r="AB16" s="22">
        <v>5708</v>
      </c>
      <c r="AC16" s="19"/>
      <c r="AD16" s="23">
        <f t="shared" si="0"/>
        <v>0.2987485779294653</v>
      </c>
      <c r="AE16" s="19"/>
    </row>
    <row r="17" spans="2:31" ht="22.25" customHeight="1" x14ac:dyDescent="0.2">
      <c r="B17" s="16" t="s">
        <v>16</v>
      </c>
      <c r="C17" s="17">
        <v>5297</v>
      </c>
      <c r="D17" s="18">
        <v>5418</v>
      </c>
      <c r="E17" s="18">
        <v>5523</v>
      </c>
      <c r="F17" s="18">
        <v>5617</v>
      </c>
      <c r="G17" s="18">
        <v>5703</v>
      </c>
      <c r="H17" s="18">
        <v>5784</v>
      </c>
      <c r="I17" s="18">
        <v>5862</v>
      </c>
      <c r="J17" s="18">
        <v>5937</v>
      </c>
      <c r="K17" s="18">
        <v>6013</v>
      </c>
      <c r="L17" s="18">
        <v>6095</v>
      </c>
      <c r="M17" s="18">
        <v>6186</v>
      </c>
      <c r="N17" s="18">
        <v>6289</v>
      </c>
      <c r="O17" s="18">
        <v>6404</v>
      </c>
      <c r="P17" s="18">
        <v>6530</v>
      </c>
      <c r="Q17" s="18">
        <v>6664</v>
      </c>
      <c r="R17" s="18">
        <v>6806</v>
      </c>
      <c r="S17" s="18">
        <v>6955</v>
      </c>
      <c r="T17" s="18">
        <v>7111</v>
      </c>
      <c r="U17" s="18">
        <v>7275</v>
      </c>
      <c r="V17" s="18">
        <v>7447</v>
      </c>
      <c r="W17" s="18">
        <v>7627</v>
      </c>
      <c r="X17" s="18">
        <v>7815</v>
      </c>
      <c r="Y17" s="18">
        <v>8009</v>
      </c>
      <c r="Z17" s="18">
        <v>8208</v>
      </c>
      <c r="AA17" s="18">
        <v>8409</v>
      </c>
      <c r="AB17" s="18">
        <v>8610</v>
      </c>
      <c r="AC17" s="19"/>
      <c r="AD17" s="20">
        <f t="shared" si="0"/>
        <v>0.6254483670001888</v>
      </c>
      <c r="AE17" s="19"/>
    </row>
    <row r="18" spans="2:31" ht="22.25" customHeight="1" x14ac:dyDescent="0.2">
      <c r="B18" s="16" t="s">
        <v>17</v>
      </c>
      <c r="C18" s="21">
        <v>3668</v>
      </c>
      <c r="D18" s="22">
        <v>3772</v>
      </c>
      <c r="E18" s="22">
        <v>3882</v>
      </c>
      <c r="F18" s="22">
        <v>3992</v>
      </c>
      <c r="G18" s="22">
        <v>4096</v>
      </c>
      <c r="H18" s="22">
        <v>4188</v>
      </c>
      <c r="I18" s="22">
        <v>4268</v>
      </c>
      <c r="J18" s="22">
        <v>4336</v>
      </c>
      <c r="K18" s="22">
        <v>4395</v>
      </c>
      <c r="L18" s="22">
        <v>4449</v>
      </c>
      <c r="M18" s="22">
        <v>4501</v>
      </c>
      <c r="N18" s="22">
        <v>4552</v>
      </c>
      <c r="O18" s="22">
        <v>4600</v>
      </c>
      <c r="P18" s="22">
        <v>4648</v>
      </c>
      <c r="Q18" s="22">
        <v>4697</v>
      </c>
      <c r="R18" s="22">
        <v>4748</v>
      </c>
      <c r="S18" s="22">
        <v>4802</v>
      </c>
      <c r="T18" s="22">
        <v>4858</v>
      </c>
      <c r="U18" s="22">
        <v>4918</v>
      </c>
      <c r="V18" s="22">
        <v>4979</v>
      </c>
      <c r="W18" s="22">
        <v>5042</v>
      </c>
      <c r="X18" s="22">
        <v>5107</v>
      </c>
      <c r="Y18" s="22">
        <v>5173</v>
      </c>
      <c r="Z18" s="22">
        <v>5240</v>
      </c>
      <c r="AA18" s="22">
        <v>5307</v>
      </c>
      <c r="AB18" s="22">
        <v>5373</v>
      </c>
      <c r="AC18" s="19"/>
      <c r="AD18" s="23">
        <f t="shared" si="0"/>
        <v>0.4648309705561614</v>
      </c>
      <c r="AE18" s="19"/>
    </row>
    <row r="19" spans="2:31" ht="23.25" customHeight="1" x14ac:dyDescent="0.2">
      <c r="B19" s="28" t="s">
        <v>18</v>
      </c>
      <c r="C19" s="17">
        <v>20555</v>
      </c>
      <c r="D19" s="18">
        <v>21042</v>
      </c>
      <c r="E19" s="18">
        <v>21534</v>
      </c>
      <c r="F19" s="18">
        <v>22023</v>
      </c>
      <c r="G19" s="18">
        <v>22498</v>
      </c>
      <c r="H19" s="18">
        <v>22951</v>
      </c>
      <c r="I19" s="18">
        <v>23381</v>
      </c>
      <c r="J19" s="18">
        <v>23790</v>
      </c>
      <c r="K19" s="18">
        <v>24171</v>
      </c>
      <c r="L19" s="18">
        <v>24518</v>
      </c>
      <c r="M19" s="18">
        <v>24829</v>
      </c>
      <c r="N19" s="18">
        <v>25099</v>
      </c>
      <c r="O19" s="18">
        <v>25334</v>
      </c>
      <c r="P19" s="18">
        <v>25554</v>
      </c>
      <c r="Q19" s="18">
        <v>25784</v>
      </c>
      <c r="R19" s="18">
        <v>26044</v>
      </c>
      <c r="S19" s="18">
        <v>26341</v>
      </c>
      <c r="T19" s="18">
        <v>26669</v>
      </c>
      <c r="U19" s="18">
        <v>27023</v>
      </c>
      <c r="V19" s="18">
        <v>27393</v>
      </c>
      <c r="W19" s="18">
        <v>27769</v>
      </c>
      <c r="X19" s="18">
        <v>28152</v>
      </c>
      <c r="Y19" s="18">
        <v>28541</v>
      </c>
      <c r="Z19" s="18">
        <v>28934</v>
      </c>
      <c r="AA19" s="18">
        <v>29325</v>
      </c>
      <c r="AB19" s="18">
        <v>29710</v>
      </c>
      <c r="AC19" s="19"/>
      <c r="AD19" s="20">
        <f t="shared" si="0"/>
        <v>0.44539041595718804</v>
      </c>
      <c r="AE19" s="14"/>
    </row>
    <row r="20" spans="2:31" ht="22.25" customHeight="1" x14ac:dyDescent="0.2">
      <c r="B20" s="24" t="s">
        <v>19</v>
      </c>
      <c r="C20" s="25">
        <v>1191647</v>
      </c>
      <c r="D20" s="26">
        <v>1217456</v>
      </c>
      <c r="E20" s="26">
        <v>1243132</v>
      </c>
      <c r="F20" s="26">
        <v>1268725</v>
      </c>
      <c r="G20" s="26">
        <v>1294329</v>
      </c>
      <c r="H20" s="26">
        <v>1320001</v>
      </c>
      <c r="I20" s="26">
        <v>1345735</v>
      </c>
      <c r="J20" s="26">
        <v>1371465</v>
      </c>
      <c r="K20" s="26">
        <v>1397122</v>
      </c>
      <c r="L20" s="26">
        <v>1422609</v>
      </c>
      <c r="M20" s="26">
        <v>1447851</v>
      </c>
      <c r="N20" s="26">
        <v>1472844</v>
      </c>
      <c r="O20" s="26">
        <v>1497581</v>
      </c>
      <c r="P20" s="26">
        <v>1521984</v>
      </c>
      <c r="Q20" s="26">
        <v>1545959</v>
      </c>
      <c r="R20" s="26">
        <v>1569455</v>
      </c>
      <c r="S20" s="26">
        <v>1592412</v>
      </c>
      <c r="T20" s="26">
        <v>1614879</v>
      </c>
      <c r="U20" s="26">
        <v>1637041</v>
      </c>
      <c r="V20" s="26">
        <v>1659157</v>
      </c>
      <c r="W20" s="26">
        <v>1681407</v>
      </c>
      <c r="X20" s="26">
        <v>1703858</v>
      </c>
      <c r="Y20" s="26">
        <v>1726444</v>
      </c>
      <c r="Z20" s="26">
        <v>1749046</v>
      </c>
      <c r="AA20" s="26">
        <v>1771482</v>
      </c>
      <c r="AB20" s="26">
        <v>1793616</v>
      </c>
      <c r="AC20" s="14"/>
      <c r="AD20" s="27">
        <f t="shared" si="0"/>
        <v>0.50515714804803769</v>
      </c>
      <c r="AE20" s="19"/>
    </row>
    <row r="21" spans="2:31" ht="22.25" customHeight="1" x14ac:dyDescent="0.2">
      <c r="B21" s="16" t="s">
        <v>20</v>
      </c>
      <c r="C21" s="29">
        <v>11731</v>
      </c>
      <c r="D21" s="30">
        <v>12612</v>
      </c>
      <c r="E21" s="30">
        <v>13812</v>
      </c>
      <c r="F21" s="30">
        <v>15175</v>
      </c>
      <c r="G21" s="30">
        <v>16485</v>
      </c>
      <c r="H21" s="30">
        <v>17586</v>
      </c>
      <c r="I21" s="30">
        <v>18415</v>
      </c>
      <c r="J21" s="30">
        <v>19021</v>
      </c>
      <c r="K21" s="30">
        <v>19497</v>
      </c>
      <c r="L21" s="30">
        <v>19987</v>
      </c>
      <c r="M21" s="30">
        <v>20595</v>
      </c>
      <c r="N21" s="30">
        <v>21348</v>
      </c>
      <c r="O21" s="30">
        <v>22203</v>
      </c>
      <c r="P21" s="30">
        <v>23116</v>
      </c>
      <c r="Q21" s="30">
        <v>24019</v>
      </c>
      <c r="R21" s="30">
        <v>24861</v>
      </c>
      <c r="S21" s="30">
        <v>25631</v>
      </c>
      <c r="T21" s="30">
        <v>26349</v>
      </c>
      <c r="U21" s="30">
        <v>27032</v>
      </c>
      <c r="V21" s="30">
        <v>27708</v>
      </c>
      <c r="W21" s="30">
        <v>28398</v>
      </c>
      <c r="X21" s="30">
        <v>29105</v>
      </c>
      <c r="Y21" s="30">
        <v>29825</v>
      </c>
      <c r="Z21" s="30">
        <v>30552</v>
      </c>
      <c r="AA21" s="30">
        <v>31281</v>
      </c>
      <c r="AB21" s="30">
        <v>32007</v>
      </c>
      <c r="AC21" s="19"/>
      <c r="AD21" s="31">
        <f t="shared" si="0"/>
        <v>1.7284119000937685</v>
      </c>
      <c r="AE21" s="19"/>
    </row>
    <row r="22" spans="2:31" ht="22.25" customHeight="1" x14ac:dyDescent="0.2">
      <c r="B22" s="16" t="s">
        <v>21</v>
      </c>
      <c r="C22" s="21">
        <v>107386</v>
      </c>
      <c r="D22" s="22">
        <v>109935</v>
      </c>
      <c r="E22" s="22">
        <v>112431</v>
      </c>
      <c r="F22" s="22">
        <v>114898</v>
      </c>
      <c r="G22" s="22">
        <v>117369</v>
      </c>
      <c r="H22" s="22">
        <v>119870</v>
      </c>
      <c r="I22" s="22">
        <v>122401</v>
      </c>
      <c r="J22" s="22">
        <v>124945</v>
      </c>
      <c r="K22" s="22">
        <v>127479</v>
      </c>
      <c r="L22" s="22">
        <v>129967</v>
      </c>
      <c r="M22" s="22">
        <v>132383</v>
      </c>
      <c r="N22" s="22">
        <v>134730</v>
      </c>
      <c r="O22" s="22">
        <v>137006</v>
      </c>
      <c r="P22" s="22">
        <v>139186</v>
      </c>
      <c r="Q22" s="22">
        <v>141235</v>
      </c>
      <c r="R22" s="22">
        <v>143135</v>
      </c>
      <c r="S22" s="22">
        <v>144869</v>
      </c>
      <c r="T22" s="22">
        <v>146457</v>
      </c>
      <c r="U22" s="22">
        <v>147970</v>
      </c>
      <c r="V22" s="22">
        <v>149503</v>
      </c>
      <c r="W22" s="22">
        <v>151125</v>
      </c>
      <c r="X22" s="22">
        <v>152862</v>
      </c>
      <c r="Y22" s="22">
        <v>154695</v>
      </c>
      <c r="Z22" s="22">
        <v>156595</v>
      </c>
      <c r="AA22" s="22">
        <v>158513</v>
      </c>
      <c r="AB22" s="22">
        <v>160411</v>
      </c>
      <c r="AC22" s="19"/>
      <c r="AD22" s="23">
        <f t="shared" si="0"/>
        <v>0.49377944983517402</v>
      </c>
      <c r="AE22" s="19"/>
    </row>
    <row r="23" spans="2:31" ht="22.25" customHeight="1" x14ac:dyDescent="0.2">
      <c r="B23" s="16" t="s">
        <v>22</v>
      </c>
      <c r="C23" s="17">
        <v>536</v>
      </c>
      <c r="D23" s="18">
        <v>535</v>
      </c>
      <c r="E23" s="18">
        <v>528</v>
      </c>
      <c r="F23" s="18">
        <v>519</v>
      </c>
      <c r="G23" s="18">
        <v>512</v>
      </c>
      <c r="H23" s="18">
        <v>509</v>
      </c>
      <c r="I23" s="18">
        <v>513</v>
      </c>
      <c r="J23" s="18">
        <v>521</v>
      </c>
      <c r="K23" s="18">
        <v>534</v>
      </c>
      <c r="L23" s="18">
        <v>549</v>
      </c>
      <c r="M23" s="18">
        <v>564</v>
      </c>
      <c r="N23" s="18">
        <v>581</v>
      </c>
      <c r="O23" s="18">
        <v>598</v>
      </c>
      <c r="P23" s="18">
        <v>616</v>
      </c>
      <c r="Q23" s="18">
        <v>634</v>
      </c>
      <c r="R23" s="18">
        <v>650</v>
      </c>
      <c r="S23" s="18">
        <v>666</v>
      </c>
      <c r="T23" s="18">
        <v>679</v>
      </c>
      <c r="U23" s="18">
        <v>692</v>
      </c>
      <c r="V23" s="18">
        <v>705</v>
      </c>
      <c r="W23" s="18">
        <v>717</v>
      </c>
      <c r="X23" s="18">
        <v>729</v>
      </c>
      <c r="Y23" s="18">
        <v>742</v>
      </c>
      <c r="Z23" s="18">
        <v>754</v>
      </c>
      <c r="AA23" s="18">
        <v>766</v>
      </c>
      <c r="AB23" s="18">
        <v>776</v>
      </c>
      <c r="AC23" s="19"/>
      <c r="AD23" s="20">
        <f t="shared" si="0"/>
        <v>0.44776119402985076</v>
      </c>
      <c r="AE23" s="19"/>
    </row>
    <row r="24" spans="2:31" ht="22.25" customHeight="1" x14ac:dyDescent="0.2">
      <c r="B24" s="16" t="s">
        <v>23</v>
      </c>
      <c r="C24" s="21">
        <v>868891</v>
      </c>
      <c r="D24" s="22">
        <v>886349</v>
      </c>
      <c r="E24" s="22">
        <v>903750</v>
      </c>
      <c r="F24" s="22">
        <v>921108</v>
      </c>
      <c r="G24" s="22">
        <v>938453</v>
      </c>
      <c r="H24" s="22">
        <v>955804</v>
      </c>
      <c r="I24" s="22">
        <v>973148</v>
      </c>
      <c r="J24" s="22">
        <v>990460</v>
      </c>
      <c r="K24" s="22">
        <v>1007747</v>
      </c>
      <c r="L24" s="22">
        <v>1025015</v>
      </c>
      <c r="M24" s="22">
        <v>1042262</v>
      </c>
      <c r="N24" s="22">
        <v>1059501</v>
      </c>
      <c r="O24" s="22">
        <v>1076706</v>
      </c>
      <c r="P24" s="22">
        <v>1093787</v>
      </c>
      <c r="Q24" s="22">
        <v>1110626</v>
      </c>
      <c r="R24" s="22">
        <v>1127144</v>
      </c>
      <c r="S24" s="22">
        <v>1143289</v>
      </c>
      <c r="T24" s="22">
        <v>1159095</v>
      </c>
      <c r="U24" s="22">
        <v>1174662</v>
      </c>
      <c r="V24" s="22">
        <v>1190138</v>
      </c>
      <c r="W24" s="22">
        <v>1205625</v>
      </c>
      <c r="X24" s="22">
        <v>1221156</v>
      </c>
      <c r="Y24" s="22">
        <v>1236687</v>
      </c>
      <c r="Z24" s="22">
        <v>1252140</v>
      </c>
      <c r="AA24" s="22">
        <v>1267402</v>
      </c>
      <c r="AB24" s="22">
        <v>1282390</v>
      </c>
      <c r="AC24" s="19"/>
      <c r="AD24" s="23">
        <f t="shared" si="0"/>
        <v>0.47589283350846079</v>
      </c>
      <c r="AE24" s="19"/>
    </row>
    <row r="25" spans="2:31" ht="22.25" customHeight="1" x14ac:dyDescent="0.2">
      <c r="B25" s="16" t="s">
        <v>24</v>
      </c>
      <c r="C25" s="17">
        <v>56362</v>
      </c>
      <c r="D25" s="18">
        <v>57472</v>
      </c>
      <c r="E25" s="18">
        <v>58307</v>
      </c>
      <c r="F25" s="18">
        <v>58982</v>
      </c>
      <c r="G25" s="18">
        <v>59663</v>
      </c>
      <c r="H25" s="18">
        <v>60468</v>
      </c>
      <c r="I25" s="18">
        <v>61441</v>
      </c>
      <c r="J25" s="18">
        <v>62543</v>
      </c>
      <c r="K25" s="18">
        <v>63713</v>
      </c>
      <c r="L25" s="18">
        <v>64859</v>
      </c>
      <c r="M25" s="18">
        <v>65911</v>
      </c>
      <c r="N25" s="18">
        <v>66858</v>
      </c>
      <c r="O25" s="18">
        <v>67727</v>
      </c>
      <c r="P25" s="18">
        <v>68543</v>
      </c>
      <c r="Q25" s="18">
        <v>69342</v>
      </c>
      <c r="R25" s="18">
        <v>70152</v>
      </c>
      <c r="S25" s="18">
        <v>70977</v>
      </c>
      <c r="T25" s="18">
        <v>71809</v>
      </c>
      <c r="U25" s="18">
        <v>72661</v>
      </c>
      <c r="V25" s="18">
        <v>73543</v>
      </c>
      <c r="W25" s="18">
        <v>74462</v>
      </c>
      <c r="X25" s="18">
        <v>75424</v>
      </c>
      <c r="Y25" s="18">
        <v>76424</v>
      </c>
      <c r="Z25" s="18">
        <v>77447</v>
      </c>
      <c r="AA25" s="18">
        <v>78470</v>
      </c>
      <c r="AB25" s="18">
        <v>79476</v>
      </c>
      <c r="AC25" s="19"/>
      <c r="AD25" s="20">
        <f t="shared" si="0"/>
        <v>0.41009900287427697</v>
      </c>
      <c r="AE25" s="19"/>
    </row>
    <row r="26" spans="2:31" ht="22.25" customHeight="1" x14ac:dyDescent="0.2">
      <c r="B26" s="16" t="s">
        <v>25</v>
      </c>
      <c r="C26" s="21">
        <v>216</v>
      </c>
      <c r="D26" s="22">
        <v>222</v>
      </c>
      <c r="E26" s="22">
        <v>228</v>
      </c>
      <c r="F26" s="22">
        <v>234</v>
      </c>
      <c r="G26" s="22">
        <v>239</v>
      </c>
      <c r="H26" s="22">
        <v>245</v>
      </c>
      <c r="I26" s="22">
        <v>251</v>
      </c>
      <c r="J26" s="22">
        <v>256</v>
      </c>
      <c r="K26" s="22">
        <v>262</v>
      </c>
      <c r="L26" s="22">
        <v>267</v>
      </c>
      <c r="M26" s="22">
        <v>273</v>
      </c>
      <c r="N26" s="22">
        <v>278</v>
      </c>
      <c r="O26" s="22">
        <v>283</v>
      </c>
      <c r="P26" s="22">
        <v>288</v>
      </c>
      <c r="Q26" s="22">
        <v>293</v>
      </c>
      <c r="R26" s="22">
        <v>298</v>
      </c>
      <c r="S26" s="22">
        <v>303</v>
      </c>
      <c r="T26" s="22">
        <v>308</v>
      </c>
      <c r="U26" s="22">
        <v>314</v>
      </c>
      <c r="V26" s="22">
        <v>320</v>
      </c>
      <c r="W26" s="22">
        <v>326</v>
      </c>
      <c r="X26" s="22">
        <v>332</v>
      </c>
      <c r="Y26" s="22">
        <v>338</v>
      </c>
      <c r="Z26" s="22">
        <v>345</v>
      </c>
      <c r="AA26" s="22">
        <v>352</v>
      </c>
      <c r="AB26" s="22">
        <v>358</v>
      </c>
      <c r="AC26" s="19"/>
      <c r="AD26" s="23">
        <f t="shared" si="0"/>
        <v>0.65740740740740744</v>
      </c>
      <c r="AE26" s="19"/>
    </row>
    <row r="27" spans="2:31" ht="22.25" customHeight="1" x14ac:dyDescent="0.2">
      <c r="B27" s="16" t="s">
        <v>26</v>
      </c>
      <c r="C27" s="17">
        <v>18111</v>
      </c>
      <c r="D27" s="18">
        <v>18569</v>
      </c>
      <c r="E27" s="18">
        <v>19051</v>
      </c>
      <c r="F27" s="18">
        <v>19552</v>
      </c>
      <c r="G27" s="18">
        <v>20065</v>
      </c>
      <c r="H27" s="18">
        <v>20587</v>
      </c>
      <c r="I27" s="18">
        <v>21115</v>
      </c>
      <c r="J27" s="18">
        <v>21647</v>
      </c>
      <c r="K27" s="18">
        <v>22175</v>
      </c>
      <c r="L27" s="18">
        <v>22690</v>
      </c>
      <c r="M27" s="18">
        <v>23184</v>
      </c>
      <c r="N27" s="18">
        <v>23655</v>
      </c>
      <c r="O27" s="18">
        <v>24103</v>
      </c>
      <c r="P27" s="18">
        <v>24526</v>
      </c>
      <c r="Q27" s="18">
        <v>24922</v>
      </c>
      <c r="R27" s="18">
        <v>25292</v>
      </c>
      <c r="S27" s="18">
        <v>25634</v>
      </c>
      <c r="T27" s="18">
        <v>25950</v>
      </c>
      <c r="U27" s="18">
        <v>26249</v>
      </c>
      <c r="V27" s="18">
        <v>26545</v>
      </c>
      <c r="W27" s="18">
        <v>26846</v>
      </c>
      <c r="X27" s="18">
        <v>27156</v>
      </c>
      <c r="Y27" s="18">
        <v>27474</v>
      </c>
      <c r="Z27" s="18">
        <v>27797</v>
      </c>
      <c r="AA27" s="18">
        <v>28121</v>
      </c>
      <c r="AB27" s="18">
        <v>28441</v>
      </c>
      <c r="AC27" s="19"/>
      <c r="AD27" s="20">
        <f t="shared" si="0"/>
        <v>0.57037159737176302</v>
      </c>
      <c r="AE27" s="19"/>
    </row>
    <row r="28" spans="2:31" ht="23.25" customHeight="1" x14ac:dyDescent="0.2">
      <c r="B28" s="28" t="s">
        <v>27</v>
      </c>
      <c r="C28" s="21">
        <v>111091</v>
      </c>
      <c r="D28" s="22">
        <v>114229</v>
      </c>
      <c r="E28" s="22">
        <v>117291</v>
      </c>
      <c r="F28" s="22">
        <v>120337</v>
      </c>
      <c r="G28" s="22">
        <v>123451</v>
      </c>
      <c r="H28" s="22">
        <v>126690</v>
      </c>
      <c r="I28" s="22">
        <v>130084</v>
      </c>
      <c r="J28" s="22">
        <v>133597</v>
      </c>
      <c r="K28" s="22">
        <v>137139</v>
      </c>
      <c r="L28" s="22">
        <v>140580</v>
      </c>
      <c r="M28" s="22">
        <v>143832</v>
      </c>
      <c r="N28" s="22">
        <v>146857</v>
      </c>
      <c r="O28" s="22">
        <v>149694</v>
      </c>
      <c r="P28" s="22">
        <v>152420</v>
      </c>
      <c r="Q28" s="22">
        <v>155151</v>
      </c>
      <c r="R28" s="22">
        <v>157971</v>
      </c>
      <c r="S28" s="22">
        <v>160906</v>
      </c>
      <c r="T28" s="22">
        <v>163928</v>
      </c>
      <c r="U28" s="22">
        <v>167008</v>
      </c>
      <c r="V28" s="22">
        <v>170094</v>
      </c>
      <c r="W28" s="22">
        <v>173149</v>
      </c>
      <c r="X28" s="22">
        <v>176166</v>
      </c>
      <c r="Y28" s="22">
        <v>179160</v>
      </c>
      <c r="Z28" s="22">
        <v>182143</v>
      </c>
      <c r="AA28" s="22">
        <v>185133</v>
      </c>
      <c r="AB28" s="22">
        <v>188144</v>
      </c>
      <c r="AC28" s="19"/>
      <c r="AD28" s="23">
        <f t="shared" si="0"/>
        <v>0.69360254206011285</v>
      </c>
      <c r="AE28" s="14"/>
    </row>
    <row r="29" spans="2:31" ht="22.25" customHeight="1" x14ac:dyDescent="0.2">
      <c r="B29" s="16" t="s">
        <v>28</v>
      </c>
      <c r="C29" s="17">
        <v>17324</v>
      </c>
      <c r="D29" s="18">
        <v>17533</v>
      </c>
      <c r="E29" s="18">
        <v>17733</v>
      </c>
      <c r="F29" s="18">
        <v>17921</v>
      </c>
      <c r="G29" s="18">
        <v>18091</v>
      </c>
      <c r="H29" s="18">
        <v>18242</v>
      </c>
      <c r="I29" s="18">
        <v>18368</v>
      </c>
      <c r="J29" s="18">
        <v>18474</v>
      </c>
      <c r="K29" s="18">
        <v>18576</v>
      </c>
      <c r="L29" s="18">
        <v>18695</v>
      </c>
      <c r="M29" s="18">
        <v>18846</v>
      </c>
      <c r="N29" s="18">
        <v>19037</v>
      </c>
      <c r="O29" s="18">
        <v>19261</v>
      </c>
      <c r="P29" s="18">
        <v>19502</v>
      </c>
      <c r="Q29" s="18">
        <v>19738</v>
      </c>
      <c r="R29" s="18">
        <v>19951</v>
      </c>
      <c r="S29" s="18">
        <v>20138</v>
      </c>
      <c r="T29" s="18">
        <v>20302</v>
      </c>
      <c r="U29" s="18">
        <v>20452</v>
      </c>
      <c r="V29" s="18">
        <v>20602</v>
      </c>
      <c r="W29" s="18">
        <v>20759</v>
      </c>
      <c r="X29" s="18">
        <v>20926</v>
      </c>
      <c r="Y29" s="18">
        <v>21098</v>
      </c>
      <c r="Z29" s="18">
        <v>21273</v>
      </c>
      <c r="AA29" s="18">
        <v>21446</v>
      </c>
      <c r="AB29" s="18">
        <v>21612</v>
      </c>
      <c r="AC29" s="19"/>
      <c r="AD29" s="20">
        <f t="shared" si="0"/>
        <v>0.24751789425075041</v>
      </c>
      <c r="AE29" s="19"/>
    </row>
    <row r="30" spans="2:31" ht="22.25" customHeight="1" x14ac:dyDescent="0.2">
      <c r="B30" s="24" t="s">
        <v>29</v>
      </c>
      <c r="C30" s="25">
        <v>443735</v>
      </c>
      <c r="D30" s="26">
        <v>452232</v>
      </c>
      <c r="E30" s="26">
        <v>460590</v>
      </c>
      <c r="F30" s="26">
        <v>468829</v>
      </c>
      <c r="G30" s="26">
        <v>476979</v>
      </c>
      <c r="H30" s="26">
        <v>485063</v>
      </c>
      <c r="I30" s="26">
        <v>493082</v>
      </c>
      <c r="J30" s="26">
        <v>501026</v>
      </c>
      <c r="K30" s="26">
        <v>508896</v>
      </c>
      <c r="L30" s="26">
        <v>516691</v>
      </c>
      <c r="M30" s="26">
        <v>524410</v>
      </c>
      <c r="N30" s="26">
        <v>532062</v>
      </c>
      <c r="O30" s="26">
        <v>539649</v>
      </c>
      <c r="P30" s="26">
        <v>547154</v>
      </c>
      <c r="Q30" s="26">
        <v>554555</v>
      </c>
      <c r="R30" s="26">
        <v>561840</v>
      </c>
      <c r="S30" s="26">
        <v>568993</v>
      </c>
      <c r="T30" s="26">
        <v>576031</v>
      </c>
      <c r="U30" s="26">
        <v>583012</v>
      </c>
      <c r="V30" s="26">
        <v>590017</v>
      </c>
      <c r="W30" s="26">
        <v>597097</v>
      </c>
      <c r="X30" s="26">
        <v>604277</v>
      </c>
      <c r="Y30" s="26">
        <v>611529</v>
      </c>
      <c r="Z30" s="26">
        <v>618793</v>
      </c>
      <c r="AA30" s="26">
        <v>625982</v>
      </c>
      <c r="AB30" s="26">
        <v>633031</v>
      </c>
      <c r="AC30" s="14"/>
      <c r="AD30" s="27">
        <f t="shared" si="0"/>
        <v>0.42659695539004133</v>
      </c>
      <c r="AE30" s="19"/>
    </row>
    <row r="31" spans="2:31" ht="22.25" customHeight="1" x14ac:dyDescent="0.2">
      <c r="B31" s="16" t="s">
        <v>30</v>
      </c>
      <c r="C31" s="17">
        <v>257</v>
      </c>
      <c r="D31" s="18">
        <v>264</v>
      </c>
      <c r="E31" s="18">
        <v>272</v>
      </c>
      <c r="F31" s="18">
        <v>280</v>
      </c>
      <c r="G31" s="18">
        <v>287</v>
      </c>
      <c r="H31" s="18">
        <v>295</v>
      </c>
      <c r="I31" s="18">
        <v>303</v>
      </c>
      <c r="J31" s="18">
        <v>310</v>
      </c>
      <c r="K31" s="18">
        <v>317</v>
      </c>
      <c r="L31" s="18">
        <v>325</v>
      </c>
      <c r="M31" s="18">
        <v>332</v>
      </c>
      <c r="N31" s="18">
        <v>339</v>
      </c>
      <c r="O31" s="18">
        <v>346</v>
      </c>
      <c r="P31" s="18">
        <v>354</v>
      </c>
      <c r="Q31" s="18">
        <v>361</v>
      </c>
      <c r="R31" s="18">
        <v>368</v>
      </c>
      <c r="S31" s="18">
        <v>375</v>
      </c>
      <c r="T31" s="18">
        <v>381</v>
      </c>
      <c r="U31" s="18">
        <v>388</v>
      </c>
      <c r="V31" s="18">
        <v>394</v>
      </c>
      <c r="W31" s="18">
        <v>401</v>
      </c>
      <c r="X31" s="18">
        <v>407</v>
      </c>
      <c r="Y31" s="18">
        <v>412</v>
      </c>
      <c r="Z31" s="18">
        <v>418</v>
      </c>
      <c r="AA31" s="18">
        <v>423</v>
      </c>
      <c r="AB31" s="18">
        <v>429</v>
      </c>
      <c r="AC31" s="19"/>
      <c r="AD31" s="20">
        <f t="shared" si="0"/>
        <v>0.66926070038910501</v>
      </c>
      <c r="AE31" s="19"/>
    </row>
    <row r="32" spans="2:31" ht="22.25" customHeight="1" x14ac:dyDescent="0.2">
      <c r="B32" s="16" t="s">
        <v>31</v>
      </c>
      <c r="C32" s="21">
        <v>9057</v>
      </c>
      <c r="D32" s="22">
        <v>9378</v>
      </c>
      <c r="E32" s="22">
        <v>9722</v>
      </c>
      <c r="F32" s="22">
        <v>10077</v>
      </c>
      <c r="G32" s="22">
        <v>10430</v>
      </c>
      <c r="H32" s="22">
        <v>10769</v>
      </c>
      <c r="I32" s="22">
        <v>11091</v>
      </c>
      <c r="J32" s="22">
        <v>11396</v>
      </c>
      <c r="K32" s="22">
        <v>11685</v>
      </c>
      <c r="L32" s="22">
        <v>11960</v>
      </c>
      <c r="M32" s="22">
        <v>12223</v>
      </c>
      <c r="N32" s="22">
        <v>12473</v>
      </c>
      <c r="O32" s="22">
        <v>12709</v>
      </c>
      <c r="P32" s="22">
        <v>12934</v>
      </c>
      <c r="Q32" s="22">
        <v>13149</v>
      </c>
      <c r="R32" s="22">
        <v>13356</v>
      </c>
      <c r="S32" s="22">
        <v>13555</v>
      </c>
      <c r="T32" s="22">
        <v>13747</v>
      </c>
      <c r="U32" s="22">
        <v>13941</v>
      </c>
      <c r="V32" s="22">
        <v>14144</v>
      </c>
      <c r="W32" s="22">
        <v>14365</v>
      </c>
      <c r="X32" s="22">
        <v>14606</v>
      </c>
      <c r="Y32" s="22">
        <v>14865</v>
      </c>
      <c r="Z32" s="22">
        <v>15135</v>
      </c>
      <c r="AA32" s="22">
        <v>15408</v>
      </c>
      <c r="AB32" s="22">
        <v>15677</v>
      </c>
      <c r="AC32" s="19"/>
      <c r="AD32" s="23">
        <f t="shared" si="0"/>
        <v>0.73092635530528871</v>
      </c>
      <c r="AE32" s="19"/>
    </row>
    <row r="33" spans="2:31" ht="22.25" customHeight="1" x14ac:dyDescent="0.2">
      <c r="B33" s="16" t="s">
        <v>32</v>
      </c>
      <c r="C33" s="17">
        <v>178633</v>
      </c>
      <c r="D33" s="18">
        <v>181786</v>
      </c>
      <c r="E33" s="18">
        <v>184917</v>
      </c>
      <c r="F33" s="18">
        <v>188019</v>
      </c>
      <c r="G33" s="18">
        <v>191086</v>
      </c>
      <c r="H33" s="18">
        <v>194113</v>
      </c>
      <c r="I33" s="18">
        <v>197098</v>
      </c>
      <c r="J33" s="18">
        <v>200050</v>
      </c>
      <c r="K33" s="18">
        <v>202991</v>
      </c>
      <c r="L33" s="18">
        <v>205947</v>
      </c>
      <c r="M33" s="18">
        <v>208939</v>
      </c>
      <c r="N33" s="18">
        <v>211970</v>
      </c>
      <c r="O33" s="18">
        <v>215038</v>
      </c>
      <c r="P33" s="18">
        <v>218146</v>
      </c>
      <c r="Q33" s="18">
        <v>221294</v>
      </c>
      <c r="R33" s="18">
        <v>224481</v>
      </c>
      <c r="S33" s="18">
        <v>227710</v>
      </c>
      <c r="T33" s="18">
        <v>230973</v>
      </c>
      <c r="U33" s="18">
        <v>234243</v>
      </c>
      <c r="V33" s="18">
        <v>237487</v>
      </c>
      <c r="W33" s="18">
        <v>240676</v>
      </c>
      <c r="X33" s="18">
        <v>243802</v>
      </c>
      <c r="Y33" s="18">
        <v>246864</v>
      </c>
      <c r="Z33" s="18">
        <v>249866</v>
      </c>
      <c r="AA33" s="18">
        <v>252812</v>
      </c>
      <c r="AB33" s="18">
        <v>255709</v>
      </c>
      <c r="AC33" s="19"/>
      <c r="AD33" s="20">
        <f t="shared" si="0"/>
        <v>0.43147682679012278</v>
      </c>
      <c r="AE33" s="19"/>
    </row>
    <row r="34" spans="2:31" ht="22.25" customHeight="1" x14ac:dyDescent="0.2">
      <c r="B34" s="16" t="s">
        <v>33</v>
      </c>
      <c r="C34" s="21">
        <v>4245</v>
      </c>
      <c r="D34" s="22">
        <v>4370</v>
      </c>
      <c r="E34" s="22">
        <v>4498</v>
      </c>
      <c r="F34" s="22">
        <v>4626</v>
      </c>
      <c r="G34" s="22">
        <v>4751</v>
      </c>
      <c r="H34" s="22">
        <v>4871</v>
      </c>
      <c r="I34" s="22">
        <v>4987</v>
      </c>
      <c r="J34" s="22">
        <v>5097</v>
      </c>
      <c r="K34" s="22">
        <v>5201</v>
      </c>
      <c r="L34" s="22">
        <v>5298</v>
      </c>
      <c r="M34" s="22">
        <v>5388</v>
      </c>
      <c r="N34" s="22">
        <v>5470</v>
      </c>
      <c r="O34" s="22">
        <v>5545</v>
      </c>
      <c r="P34" s="22">
        <v>5619</v>
      </c>
      <c r="Q34" s="22">
        <v>5699</v>
      </c>
      <c r="R34" s="22">
        <v>5791</v>
      </c>
      <c r="S34" s="22">
        <v>5896</v>
      </c>
      <c r="T34" s="22">
        <v>6013</v>
      </c>
      <c r="U34" s="22">
        <v>6139</v>
      </c>
      <c r="V34" s="22">
        <v>6268</v>
      </c>
      <c r="W34" s="22">
        <v>6396</v>
      </c>
      <c r="X34" s="22">
        <v>6521</v>
      </c>
      <c r="Y34" s="22">
        <v>6646</v>
      </c>
      <c r="Z34" s="22">
        <v>6770</v>
      </c>
      <c r="AA34" s="22">
        <v>6894</v>
      </c>
      <c r="AB34" s="22">
        <v>7020</v>
      </c>
      <c r="AC34" s="19"/>
      <c r="AD34" s="23">
        <f t="shared" si="0"/>
        <v>0.6537102473498233</v>
      </c>
      <c r="AE34" s="19"/>
    </row>
    <row r="35" spans="2:31" ht="22.25" customHeight="1" x14ac:dyDescent="0.2">
      <c r="B35" s="16" t="s">
        <v>34</v>
      </c>
      <c r="C35" s="17">
        <v>18211</v>
      </c>
      <c r="D35" s="18">
        <v>18710</v>
      </c>
      <c r="E35" s="18">
        <v>19205</v>
      </c>
      <c r="F35" s="18">
        <v>19701</v>
      </c>
      <c r="G35" s="18">
        <v>20207</v>
      </c>
      <c r="H35" s="18">
        <v>20725</v>
      </c>
      <c r="I35" s="18">
        <v>21260</v>
      </c>
      <c r="J35" s="18">
        <v>21806</v>
      </c>
      <c r="K35" s="18">
        <v>22355</v>
      </c>
      <c r="L35" s="18">
        <v>22896</v>
      </c>
      <c r="M35" s="18">
        <v>23421</v>
      </c>
      <c r="N35" s="18">
        <v>23926</v>
      </c>
      <c r="O35" s="18">
        <v>24414</v>
      </c>
      <c r="P35" s="18">
        <v>24891</v>
      </c>
      <c r="Q35" s="18">
        <v>25365</v>
      </c>
      <c r="R35" s="18">
        <v>25843</v>
      </c>
      <c r="S35" s="18">
        <v>26327</v>
      </c>
      <c r="T35" s="18">
        <v>26814</v>
      </c>
      <c r="U35" s="18">
        <v>27302</v>
      </c>
      <c r="V35" s="18">
        <v>27790</v>
      </c>
      <c r="W35" s="18">
        <v>28276</v>
      </c>
      <c r="X35" s="18">
        <v>28759</v>
      </c>
      <c r="Y35" s="18">
        <v>29240</v>
      </c>
      <c r="Z35" s="18">
        <v>29717</v>
      </c>
      <c r="AA35" s="18">
        <v>30188</v>
      </c>
      <c r="AB35" s="18">
        <v>30651</v>
      </c>
      <c r="AC35" s="19"/>
      <c r="AD35" s="20">
        <f t="shared" si="0"/>
        <v>0.68310361869199931</v>
      </c>
      <c r="AE35" s="19"/>
    </row>
    <row r="36" spans="2:31" ht="22.25" customHeight="1" x14ac:dyDescent="0.2">
      <c r="B36" s="16" t="s">
        <v>35</v>
      </c>
      <c r="C36" s="21">
        <v>42123</v>
      </c>
      <c r="D36" s="22">
        <v>42782</v>
      </c>
      <c r="E36" s="22">
        <v>43422</v>
      </c>
      <c r="F36" s="22">
        <v>44053</v>
      </c>
      <c r="G36" s="22">
        <v>44686</v>
      </c>
      <c r="H36" s="22">
        <v>45330</v>
      </c>
      <c r="I36" s="22">
        <v>45992</v>
      </c>
      <c r="J36" s="22">
        <v>46664</v>
      </c>
      <c r="K36" s="22">
        <v>47321</v>
      </c>
      <c r="L36" s="22">
        <v>47926</v>
      </c>
      <c r="M36" s="22">
        <v>48453</v>
      </c>
      <c r="N36" s="22">
        <v>48894</v>
      </c>
      <c r="O36" s="22">
        <v>49261</v>
      </c>
      <c r="P36" s="22">
        <v>49577</v>
      </c>
      <c r="Q36" s="22">
        <v>49875</v>
      </c>
      <c r="R36" s="22">
        <v>50181</v>
      </c>
      <c r="S36" s="22">
        <v>50500</v>
      </c>
      <c r="T36" s="22">
        <v>50829</v>
      </c>
      <c r="U36" s="22">
        <v>51174</v>
      </c>
      <c r="V36" s="22">
        <v>51540</v>
      </c>
      <c r="W36" s="22">
        <v>51931</v>
      </c>
      <c r="X36" s="22">
        <v>52351</v>
      </c>
      <c r="Y36" s="22">
        <v>52797</v>
      </c>
      <c r="Z36" s="22">
        <v>53259</v>
      </c>
      <c r="AA36" s="22">
        <v>53719</v>
      </c>
      <c r="AB36" s="22">
        <v>54164</v>
      </c>
      <c r="AC36" s="19"/>
      <c r="AD36" s="23">
        <f t="shared" ref="AD36:AD61" si="1">(AB36-C36)/C36</f>
        <v>0.2858533342829333</v>
      </c>
      <c r="AE36" s="19"/>
    </row>
    <row r="37" spans="2:31" ht="22.25" customHeight="1" x14ac:dyDescent="0.2">
      <c r="B37" s="16" t="s">
        <v>36</v>
      </c>
      <c r="C37" s="17">
        <v>61949</v>
      </c>
      <c r="D37" s="18">
        <v>63476</v>
      </c>
      <c r="E37" s="18">
        <v>64997</v>
      </c>
      <c r="F37" s="18">
        <v>66517</v>
      </c>
      <c r="G37" s="18">
        <v>68051</v>
      </c>
      <c r="H37" s="18">
        <v>69607</v>
      </c>
      <c r="I37" s="18">
        <v>71185</v>
      </c>
      <c r="J37" s="18">
        <v>72781</v>
      </c>
      <c r="K37" s="18">
        <v>74393</v>
      </c>
      <c r="L37" s="18">
        <v>76018</v>
      </c>
      <c r="M37" s="18">
        <v>77652</v>
      </c>
      <c r="N37" s="18">
        <v>79298</v>
      </c>
      <c r="O37" s="18">
        <v>80954</v>
      </c>
      <c r="P37" s="18">
        <v>82605</v>
      </c>
      <c r="Q37" s="18">
        <v>84231</v>
      </c>
      <c r="R37" s="18">
        <v>85821</v>
      </c>
      <c r="S37" s="18">
        <v>87367</v>
      </c>
      <c r="T37" s="18">
        <v>88876</v>
      </c>
      <c r="U37" s="18">
        <v>90371</v>
      </c>
      <c r="V37" s="18">
        <v>91886</v>
      </c>
      <c r="W37" s="18">
        <v>93444</v>
      </c>
      <c r="X37" s="18">
        <v>95053</v>
      </c>
      <c r="Y37" s="18">
        <v>96707</v>
      </c>
      <c r="Z37" s="18">
        <v>98394</v>
      </c>
      <c r="AA37" s="18">
        <v>100096</v>
      </c>
      <c r="AB37" s="18">
        <v>101803</v>
      </c>
      <c r="AC37" s="19"/>
      <c r="AD37" s="20">
        <f t="shared" si="1"/>
        <v>0.64333564706452084</v>
      </c>
      <c r="AE37" s="19"/>
    </row>
    <row r="38" spans="2:31" ht="22.25" customHeight="1" x14ac:dyDescent="0.2">
      <c r="B38" s="16" t="s">
        <v>37</v>
      </c>
      <c r="C38" s="21">
        <v>3016</v>
      </c>
      <c r="D38" s="22">
        <v>3100</v>
      </c>
      <c r="E38" s="22">
        <v>3193</v>
      </c>
      <c r="F38" s="22">
        <v>3291</v>
      </c>
      <c r="G38" s="22">
        <v>3389</v>
      </c>
      <c r="H38" s="22">
        <v>3483</v>
      </c>
      <c r="I38" s="22">
        <v>3570</v>
      </c>
      <c r="J38" s="22">
        <v>3653</v>
      </c>
      <c r="K38" s="22">
        <v>3736</v>
      </c>
      <c r="L38" s="22">
        <v>3823</v>
      </c>
      <c r="M38" s="22">
        <v>3918</v>
      </c>
      <c r="N38" s="22">
        <v>4023</v>
      </c>
      <c r="O38" s="22">
        <v>4136</v>
      </c>
      <c r="P38" s="22">
        <v>4255</v>
      </c>
      <c r="Q38" s="22">
        <v>4375</v>
      </c>
      <c r="R38" s="22">
        <v>4496</v>
      </c>
      <c r="S38" s="22">
        <v>4614</v>
      </c>
      <c r="T38" s="22">
        <v>4732</v>
      </c>
      <c r="U38" s="22">
        <v>4849</v>
      </c>
      <c r="V38" s="22">
        <v>4964</v>
      </c>
      <c r="W38" s="22">
        <v>5079</v>
      </c>
      <c r="X38" s="22">
        <v>5192</v>
      </c>
      <c r="Y38" s="22">
        <v>5303</v>
      </c>
      <c r="Z38" s="22">
        <v>5412</v>
      </c>
      <c r="AA38" s="22">
        <v>5517</v>
      </c>
      <c r="AB38" s="22">
        <v>5619</v>
      </c>
      <c r="AC38" s="19"/>
      <c r="AD38" s="23">
        <f t="shared" si="1"/>
        <v>0.86306366047745353</v>
      </c>
      <c r="AE38" s="19"/>
    </row>
    <row r="39" spans="2:31" ht="22.25" customHeight="1" x14ac:dyDescent="0.2">
      <c r="B39" s="16" t="s">
        <v>38</v>
      </c>
      <c r="C39" s="17">
        <v>56583</v>
      </c>
      <c r="D39" s="18">
        <v>57184</v>
      </c>
      <c r="E39" s="18">
        <v>57661</v>
      </c>
      <c r="F39" s="18">
        <v>58070</v>
      </c>
      <c r="G39" s="18">
        <v>58491</v>
      </c>
      <c r="H39" s="18">
        <v>58984</v>
      </c>
      <c r="I39" s="18">
        <v>59562</v>
      </c>
      <c r="J39" s="18">
        <v>60207</v>
      </c>
      <c r="K39" s="18">
        <v>60903</v>
      </c>
      <c r="L39" s="18">
        <v>61623</v>
      </c>
      <c r="M39" s="18">
        <v>62343</v>
      </c>
      <c r="N39" s="18">
        <v>63069</v>
      </c>
      <c r="O39" s="18">
        <v>63798</v>
      </c>
      <c r="P39" s="18">
        <v>64488</v>
      </c>
      <c r="Q39" s="18">
        <v>65087</v>
      </c>
      <c r="R39" s="18">
        <v>65559</v>
      </c>
      <c r="S39" s="18">
        <v>65884</v>
      </c>
      <c r="T39" s="18">
        <v>66077</v>
      </c>
      <c r="U39" s="18">
        <v>66185</v>
      </c>
      <c r="V39" s="18">
        <v>66277</v>
      </c>
      <c r="W39" s="18">
        <v>66402</v>
      </c>
      <c r="X39" s="18">
        <v>66576</v>
      </c>
      <c r="Y39" s="18">
        <v>66785</v>
      </c>
      <c r="Z39" s="18">
        <v>67011</v>
      </c>
      <c r="AA39" s="18">
        <v>67223</v>
      </c>
      <c r="AB39" s="18">
        <v>67401</v>
      </c>
      <c r="AC39" s="19"/>
      <c r="AD39" s="20">
        <f t="shared" si="1"/>
        <v>0.19118816605694289</v>
      </c>
      <c r="AE39" s="19"/>
    </row>
    <row r="40" spans="2:31" ht="22.25" customHeight="1" x14ac:dyDescent="0.2">
      <c r="B40" s="16" t="s">
        <v>39</v>
      </c>
      <c r="C40" s="21">
        <v>751</v>
      </c>
      <c r="D40" s="22">
        <v>777</v>
      </c>
      <c r="E40" s="22">
        <v>805</v>
      </c>
      <c r="F40" s="22">
        <v>832</v>
      </c>
      <c r="G40" s="22">
        <v>854</v>
      </c>
      <c r="H40" s="22">
        <v>867</v>
      </c>
      <c r="I40" s="22">
        <v>869</v>
      </c>
      <c r="J40" s="22">
        <v>863</v>
      </c>
      <c r="K40" s="22">
        <v>853</v>
      </c>
      <c r="L40" s="22">
        <v>848</v>
      </c>
      <c r="M40" s="22">
        <v>854</v>
      </c>
      <c r="N40" s="22">
        <v>871</v>
      </c>
      <c r="O40" s="22">
        <v>899</v>
      </c>
      <c r="P40" s="22">
        <v>933</v>
      </c>
      <c r="Q40" s="22">
        <v>967</v>
      </c>
      <c r="R40" s="22">
        <v>996</v>
      </c>
      <c r="S40" s="22">
        <v>1018</v>
      </c>
      <c r="T40" s="22">
        <v>1036</v>
      </c>
      <c r="U40" s="22">
        <v>1050</v>
      </c>
      <c r="V40" s="22">
        <v>1064</v>
      </c>
      <c r="W40" s="22">
        <v>1079</v>
      </c>
      <c r="X40" s="22">
        <v>1096</v>
      </c>
      <c r="Y40" s="22">
        <v>1114</v>
      </c>
      <c r="Z40" s="22">
        <v>1133</v>
      </c>
      <c r="AA40" s="22">
        <v>1152</v>
      </c>
      <c r="AB40" s="22">
        <v>1173</v>
      </c>
      <c r="AC40" s="19"/>
      <c r="AD40" s="23">
        <f t="shared" si="1"/>
        <v>0.56191744340878824</v>
      </c>
      <c r="AE40" s="19"/>
    </row>
    <row r="41" spans="2:31" ht="22.25" customHeight="1" x14ac:dyDescent="0.2">
      <c r="B41" s="16" t="s">
        <v>40</v>
      </c>
      <c r="C41" s="17">
        <v>68910</v>
      </c>
      <c r="D41" s="18">
        <v>70403</v>
      </c>
      <c r="E41" s="18">
        <v>71899</v>
      </c>
      <c r="F41" s="18">
        <v>73363</v>
      </c>
      <c r="G41" s="18">
        <v>74748</v>
      </c>
      <c r="H41" s="18">
        <v>76020</v>
      </c>
      <c r="I41" s="18">
        <v>77167</v>
      </c>
      <c r="J41" s="18">
        <v>78199</v>
      </c>
      <c r="K41" s="18">
        <v>79141</v>
      </c>
      <c r="L41" s="18">
        <v>80028</v>
      </c>
      <c r="M41" s="18">
        <v>80888</v>
      </c>
      <c r="N41" s="18">
        <v>81729</v>
      </c>
      <c r="O41" s="18">
        <v>82548</v>
      </c>
      <c r="P41" s="18">
        <v>83353</v>
      </c>
      <c r="Q41" s="18">
        <v>84151</v>
      </c>
      <c r="R41" s="18">
        <v>84948</v>
      </c>
      <c r="S41" s="18">
        <v>85748</v>
      </c>
      <c r="T41" s="18">
        <v>86553</v>
      </c>
      <c r="U41" s="18">
        <v>87369</v>
      </c>
      <c r="V41" s="18">
        <v>88200</v>
      </c>
      <c r="W41" s="18">
        <v>89047</v>
      </c>
      <c r="X41" s="18">
        <v>89914</v>
      </c>
      <c r="Y41" s="18">
        <v>90796</v>
      </c>
      <c r="Z41" s="18">
        <v>91680</v>
      </c>
      <c r="AA41" s="18">
        <v>92548</v>
      </c>
      <c r="AB41" s="18">
        <v>93387</v>
      </c>
      <c r="AC41" s="19"/>
      <c r="AD41" s="20">
        <f t="shared" si="1"/>
        <v>0.35520243796255985</v>
      </c>
      <c r="AE41" s="19"/>
    </row>
    <row r="42" spans="2:31" ht="22.25" customHeight="1" x14ac:dyDescent="0.2">
      <c r="B42" s="24" t="s">
        <v>41</v>
      </c>
      <c r="C42" s="25">
        <v>148239</v>
      </c>
      <c r="D42" s="26">
        <v>151799</v>
      </c>
      <c r="E42" s="26">
        <v>155419</v>
      </c>
      <c r="F42" s="26">
        <v>159057</v>
      </c>
      <c r="G42" s="26">
        <v>162650</v>
      </c>
      <c r="H42" s="26">
        <v>166161</v>
      </c>
      <c r="I42" s="26">
        <v>169577</v>
      </c>
      <c r="J42" s="26">
        <v>172932</v>
      </c>
      <c r="K42" s="26">
        <v>176305</v>
      </c>
      <c r="L42" s="26">
        <v>179802</v>
      </c>
      <c r="M42" s="26">
        <v>183503</v>
      </c>
      <c r="N42" s="26">
        <v>187415</v>
      </c>
      <c r="O42" s="26">
        <v>191524</v>
      </c>
      <c r="P42" s="26">
        <v>195855</v>
      </c>
      <c r="Q42" s="26">
        <v>200433</v>
      </c>
      <c r="R42" s="26">
        <v>205261</v>
      </c>
      <c r="S42" s="26">
        <v>210364</v>
      </c>
      <c r="T42" s="26">
        <v>215703</v>
      </c>
      <c r="U42" s="26">
        <v>221145</v>
      </c>
      <c r="V42" s="26">
        <v>226511</v>
      </c>
      <c r="W42" s="26">
        <v>231671</v>
      </c>
      <c r="X42" s="26">
        <v>236567</v>
      </c>
      <c r="Y42" s="26">
        <v>241228</v>
      </c>
      <c r="Z42" s="26">
        <v>245707</v>
      </c>
      <c r="AA42" s="26">
        <v>250098</v>
      </c>
      <c r="AB42" s="26">
        <v>254467</v>
      </c>
      <c r="AC42" s="14"/>
      <c r="AD42" s="27">
        <f t="shared" si="1"/>
        <v>0.71659954532882708</v>
      </c>
      <c r="AE42" s="19"/>
    </row>
    <row r="43" spans="2:31" ht="22.25" customHeight="1" x14ac:dyDescent="0.2">
      <c r="B43" s="16" t="s">
        <v>42</v>
      </c>
      <c r="C43" s="17">
        <v>3545</v>
      </c>
      <c r="D43" s="18">
        <v>3512</v>
      </c>
      <c r="E43" s="18">
        <v>3449</v>
      </c>
      <c r="F43" s="18">
        <v>3370</v>
      </c>
      <c r="G43" s="18">
        <v>3290</v>
      </c>
      <c r="H43" s="18">
        <v>3223</v>
      </c>
      <c r="I43" s="18">
        <v>3173</v>
      </c>
      <c r="J43" s="18">
        <v>3138</v>
      </c>
      <c r="K43" s="18">
        <v>3113</v>
      </c>
      <c r="L43" s="18">
        <v>3094</v>
      </c>
      <c r="M43" s="18">
        <v>3076</v>
      </c>
      <c r="N43" s="18">
        <v>3060</v>
      </c>
      <c r="O43" s="18">
        <v>3047</v>
      </c>
      <c r="P43" s="18">
        <v>3036</v>
      </c>
      <c r="Q43" s="18">
        <v>3026</v>
      </c>
      <c r="R43" s="18">
        <v>3015</v>
      </c>
      <c r="S43" s="18">
        <v>3003</v>
      </c>
      <c r="T43" s="18">
        <v>2990</v>
      </c>
      <c r="U43" s="18">
        <v>2977</v>
      </c>
      <c r="V43" s="18">
        <v>2968</v>
      </c>
      <c r="W43" s="18">
        <v>2963</v>
      </c>
      <c r="X43" s="18">
        <v>2964</v>
      </c>
      <c r="Y43" s="18">
        <v>2969</v>
      </c>
      <c r="Z43" s="18">
        <v>2977</v>
      </c>
      <c r="AA43" s="18">
        <v>2984</v>
      </c>
      <c r="AB43" s="18">
        <v>2989</v>
      </c>
      <c r="AC43" s="19"/>
      <c r="AD43" s="20">
        <f t="shared" si="1"/>
        <v>-0.15684062059238363</v>
      </c>
      <c r="AE43" s="19"/>
    </row>
    <row r="44" spans="2:31" ht="22.25" customHeight="1" x14ac:dyDescent="0.2">
      <c r="B44" s="16" t="s">
        <v>43</v>
      </c>
      <c r="C44" s="21">
        <v>7217</v>
      </c>
      <c r="D44" s="22">
        <v>7333</v>
      </c>
      <c r="E44" s="22">
        <v>7451</v>
      </c>
      <c r="F44" s="22">
        <v>7567</v>
      </c>
      <c r="G44" s="22">
        <v>7675</v>
      </c>
      <c r="H44" s="22">
        <v>7771</v>
      </c>
      <c r="I44" s="22">
        <v>7852</v>
      </c>
      <c r="J44" s="22">
        <v>7922</v>
      </c>
      <c r="K44" s="22">
        <v>7984</v>
      </c>
      <c r="L44" s="22">
        <v>8048</v>
      </c>
      <c r="M44" s="22">
        <v>8118</v>
      </c>
      <c r="N44" s="22">
        <v>8195</v>
      </c>
      <c r="O44" s="22">
        <v>8280</v>
      </c>
      <c r="P44" s="22">
        <v>8370</v>
      </c>
      <c r="Q44" s="22">
        <v>8465</v>
      </c>
      <c r="R44" s="22">
        <v>8563</v>
      </c>
      <c r="S44" s="22">
        <v>8665</v>
      </c>
      <c r="T44" s="22">
        <v>8770</v>
      </c>
      <c r="U44" s="22">
        <v>8878</v>
      </c>
      <c r="V44" s="22">
        <v>8986</v>
      </c>
      <c r="W44" s="22">
        <v>9095</v>
      </c>
      <c r="X44" s="22">
        <v>9202</v>
      </c>
      <c r="Y44" s="22">
        <v>9309</v>
      </c>
      <c r="Z44" s="22">
        <v>9413</v>
      </c>
      <c r="AA44" s="22">
        <v>9515</v>
      </c>
      <c r="AB44" s="22">
        <v>9613</v>
      </c>
      <c r="AC44" s="19"/>
      <c r="AD44" s="23">
        <f t="shared" si="1"/>
        <v>0.33199390328391298</v>
      </c>
      <c r="AE44" s="19"/>
    </row>
    <row r="45" spans="2:31" ht="22.25" customHeight="1" x14ac:dyDescent="0.2">
      <c r="B45" s="16" t="s">
        <v>44</v>
      </c>
      <c r="C45" s="17">
        <v>496</v>
      </c>
      <c r="D45" s="18">
        <v>510</v>
      </c>
      <c r="E45" s="18">
        <v>523</v>
      </c>
      <c r="F45" s="18">
        <v>536</v>
      </c>
      <c r="G45" s="18">
        <v>549</v>
      </c>
      <c r="H45" s="18">
        <v>564</v>
      </c>
      <c r="I45" s="18">
        <v>580</v>
      </c>
      <c r="J45" s="18">
        <v>597</v>
      </c>
      <c r="K45" s="18">
        <v>618</v>
      </c>
      <c r="L45" s="18">
        <v>641</v>
      </c>
      <c r="M45" s="18">
        <v>668</v>
      </c>
      <c r="N45" s="18">
        <v>699</v>
      </c>
      <c r="O45" s="18">
        <v>733</v>
      </c>
      <c r="P45" s="18">
        <v>772</v>
      </c>
      <c r="Q45" s="18">
        <v>821</v>
      </c>
      <c r="R45" s="18">
        <v>880</v>
      </c>
      <c r="S45" s="18">
        <v>951</v>
      </c>
      <c r="T45" s="18">
        <v>1032</v>
      </c>
      <c r="U45" s="18">
        <v>1116</v>
      </c>
      <c r="V45" s="18">
        <v>1192</v>
      </c>
      <c r="W45" s="18">
        <v>1252</v>
      </c>
      <c r="X45" s="18">
        <v>1293</v>
      </c>
      <c r="Y45" s="18">
        <v>1318</v>
      </c>
      <c r="Z45" s="18">
        <v>1332</v>
      </c>
      <c r="AA45" s="18">
        <v>1344</v>
      </c>
      <c r="AB45" s="18">
        <v>1360</v>
      </c>
      <c r="AC45" s="19"/>
      <c r="AD45" s="20">
        <f t="shared" si="1"/>
        <v>1.7419354838709677</v>
      </c>
      <c r="AE45" s="19"/>
    </row>
    <row r="46" spans="2:31" ht="22.25" customHeight="1" x14ac:dyDescent="0.2">
      <c r="B46" s="16" t="s">
        <v>45</v>
      </c>
      <c r="C46" s="21">
        <v>767</v>
      </c>
      <c r="D46" s="32">
        <v>783</v>
      </c>
      <c r="E46" s="32">
        <v>801</v>
      </c>
      <c r="F46" s="32">
        <v>819</v>
      </c>
      <c r="G46" s="32">
        <v>837</v>
      </c>
      <c r="H46" s="32">
        <v>855</v>
      </c>
      <c r="I46" s="32">
        <v>873</v>
      </c>
      <c r="J46" s="32">
        <v>891</v>
      </c>
      <c r="K46" s="32">
        <v>908</v>
      </c>
      <c r="L46" s="32">
        <v>925</v>
      </c>
      <c r="M46" s="32">
        <v>943</v>
      </c>
      <c r="N46" s="32">
        <v>961</v>
      </c>
      <c r="O46" s="32">
        <v>980</v>
      </c>
      <c r="P46" s="32">
        <v>998</v>
      </c>
      <c r="Q46" s="32">
        <v>1016</v>
      </c>
      <c r="R46" s="32">
        <v>1033</v>
      </c>
      <c r="S46" s="32">
        <v>1048</v>
      </c>
      <c r="T46" s="32">
        <v>1063</v>
      </c>
      <c r="U46" s="32">
        <v>1077</v>
      </c>
      <c r="V46" s="32">
        <v>1091</v>
      </c>
      <c r="W46" s="32">
        <v>1104</v>
      </c>
      <c r="X46" s="32">
        <v>1117</v>
      </c>
      <c r="Y46" s="32">
        <v>1129</v>
      </c>
      <c r="Z46" s="32">
        <v>1141</v>
      </c>
      <c r="AA46" s="32">
        <v>1153</v>
      </c>
      <c r="AB46" s="32">
        <v>1165</v>
      </c>
      <c r="AC46" s="33"/>
      <c r="AD46" s="23">
        <f t="shared" si="1"/>
        <v>0.51890482398956972</v>
      </c>
      <c r="AE46" s="33"/>
    </row>
    <row r="47" spans="2:31" ht="22.25" customHeight="1" x14ac:dyDescent="0.2">
      <c r="B47" s="16" t="s">
        <v>46</v>
      </c>
      <c r="C47" s="17">
        <v>5460</v>
      </c>
      <c r="D47" s="18">
        <v>5418</v>
      </c>
      <c r="E47" s="18">
        <v>5346</v>
      </c>
      <c r="F47" s="18">
        <v>5253</v>
      </c>
      <c r="G47" s="18">
        <v>5156</v>
      </c>
      <c r="H47" s="18">
        <v>5067</v>
      </c>
      <c r="I47" s="18">
        <v>4990</v>
      </c>
      <c r="J47" s="18">
        <v>4922</v>
      </c>
      <c r="K47" s="18">
        <v>4862</v>
      </c>
      <c r="L47" s="18">
        <v>4803</v>
      </c>
      <c r="M47" s="18">
        <v>4744</v>
      </c>
      <c r="N47" s="18">
        <v>4682</v>
      </c>
      <c r="O47" s="18">
        <v>4622</v>
      </c>
      <c r="P47" s="18">
        <v>4565</v>
      </c>
      <c r="Q47" s="18">
        <v>4515</v>
      </c>
      <c r="R47" s="18">
        <v>4475</v>
      </c>
      <c r="S47" s="18">
        <v>4446</v>
      </c>
      <c r="T47" s="18">
        <v>4426</v>
      </c>
      <c r="U47" s="18">
        <v>4413</v>
      </c>
      <c r="V47" s="18">
        <v>4401</v>
      </c>
      <c r="W47" s="18">
        <v>4389</v>
      </c>
      <c r="X47" s="18">
        <v>4374</v>
      </c>
      <c r="Y47" s="18">
        <v>4358</v>
      </c>
      <c r="Z47" s="18">
        <v>4341</v>
      </c>
      <c r="AA47" s="18">
        <v>4323</v>
      </c>
      <c r="AB47" s="18">
        <v>4305</v>
      </c>
      <c r="AC47" s="19"/>
      <c r="AD47" s="20">
        <f t="shared" si="1"/>
        <v>-0.21153846153846154</v>
      </c>
      <c r="AE47" s="19"/>
    </row>
    <row r="48" spans="2:31" ht="22.25" customHeight="1" x14ac:dyDescent="0.2">
      <c r="B48" s="16" t="s">
        <v>47</v>
      </c>
      <c r="C48" s="21">
        <v>17518</v>
      </c>
      <c r="D48" s="22">
        <v>18010</v>
      </c>
      <c r="E48" s="22">
        <v>18547</v>
      </c>
      <c r="F48" s="22">
        <v>19124</v>
      </c>
      <c r="G48" s="22">
        <v>19732</v>
      </c>
      <c r="H48" s="22">
        <v>20363</v>
      </c>
      <c r="I48" s="22">
        <v>21017</v>
      </c>
      <c r="J48" s="22">
        <v>21694</v>
      </c>
      <c r="K48" s="22">
        <v>22387</v>
      </c>
      <c r="L48" s="22">
        <v>23091</v>
      </c>
      <c r="M48" s="22">
        <v>23801</v>
      </c>
      <c r="N48" s="22">
        <v>24517</v>
      </c>
      <c r="O48" s="22">
        <v>25238</v>
      </c>
      <c r="P48" s="22">
        <v>25960</v>
      </c>
      <c r="Q48" s="22">
        <v>26674</v>
      </c>
      <c r="R48" s="22">
        <v>27377</v>
      </c>
      <c r="S48" s="22">
        <v>28064</v>
      </c>
      <c r="T48" s="22">
        <v>28741</v>
      </c>
      <c r="U48" s="22">
        <v>29430</v>
      </c>
      <c r="V48" s="22">
        <v>30163</v>
      </c>
      <c r="W48" s="22">
        <v>30962</v>
      </c>
      <c r="X48" s="22">
        <v>31837</v>
      </c>
      <c r="Y48" s="22">
        <v>32778</v>
      </c>
      <c r="Z48" s="22">
        <v>33765</v>
      </c>
      <c r="AA48" s="22">
        <v>34769</v>
      </c>
      <c r="AB48" s="22">
        <v>35767</v>
      </c>
      <c r="AC48" s="19"/>
      <c r="AD48" s="23">
        <f t="shared" si="1"/>
        <v>1.0417285078205274</v>
      </c>
      <c r="AE48" s="19"/>
    </row>
    <row r="49" spans="2:31" ht="22.25" customHeight="1" x14ac:dyDescent="0.2">
      <c r="B49" s="16" t="s">
        <v>48</v>
      </c>
      <c r="C49" s="29">
        <v>4499</v>
      </c>
      <c r="D49" s="30">
        <v>4642</v>
      </c>
      <c r="E49" s="30">
        <v>4807</v>
      </c>
      <c r="F49" s="30">
        <v>4986</v>
      </c>
      <c r="G49" s="30">
        <v>5164</v>
      </c>
      <c r="H49" s="30">
        <v>5332</v>
      </c>
      <c r="I49" s="30">
        <v>5486</v>
      </c>
      <c r="J49" s="30">
        <v>5630</v>
      </c>
      <c r="K49" s="30">
        <v>5764</v>
      </c>
      <c r="L49" s="30">
        <v>5891</v>
      </c>
      <c r="M49" s="30">
        <v>6014</v>
      </c>
      <c r="N49" s="30">
        <v>6130</v>
      </c>
      <c r="O49" s="30">
        <v>6239</v>
      </c>
      <c r="P49" s="30">
        <v>6349</v>
      </c>
      <c r="Q49" s="30">
        <v>6468</v>
      </c>
      <c r="R49" s="30">
        <v>6604</v>
      </c>
      <c r="S49" s="30">
        <v>6759</v>
      </c>
      <c r="T49" s="30">
        <v>6930</v>
      </c>
      <c r="U49" s="30">
        <v>7107</v>
      </c>
      <c r="V49" s="30">
        <v>7274</v>
      </c>
      <c r="W49" s="30">
        <v>7420</v>
      </c>
      <c r="X49" s="30">
        <v>7542</v>
      </c>
      <c r="Y49" s="30">
        <v>7644</v>
      </c>
      <c r="Z49" s="30">
        <v>7733</v>
      </c>
      <c r="AA49" s="30">
        <v>7822</v>
      </c>
      <c r="AB49" s="30">
        <v>7920</v>
      </c>
      <c r="AC49" s="19"/>
      <c r="AD49" s="31">
        <f t="shared" si="1"/>
        <v>0.76039119804400979</v>
      </c>
      <c r="AE49" s="19"/>
    </row>
    <row r="50" spans="2:31" ht="22.25" customHeight="1" x14ac:dyDescent="0.2">
      <c r="B50" s="16" t="s">
        <v>49</v>
      </c>
      <c r="C50" s="21">
        <v>3358</v>
      </c>
      <c r="D50" s="22">
        <v>3538</v>
      </c>
      <c r="E50" s="22">
        <v>3743</v>
      </c>
      <c r="F50" s="22">
        <v>3956</v>
      </c>
      <c r="G50" s="22">
        <v>4154</v>
      </c>
      <c r="H50" s="22">
        <v>4320</v>
      </c>
      <c r="I50" s="22">
        <v>4451</v>
      </c>
      <c r="J50" s="22">
        <v>4552</v>
      </c>
      <c r="K50" s="22">
        <v>4631</v>
      </c>
      <c r="L50" s="22">
        <v>4699</v>
      </c>
      <c r="M50" s="22">
        <v>4767</v>
      </c>
      <c r="N50" s="22">
        <v>4835</v>
      </c>
      <c r="O50" s="22">
        <v>4903</v>
      </c>
      <c r="P50" s="22">
        <v>4984</v>
      </c>
      <c r="Q50" s="22">
        <v>5092</v>
      </c>
      <c r="R50" s="22">
        <v>5239</v>
      </c>
      <c r="S50" s="22">
        <v>5429</v>
      </c>
      <c r="T50" s="22">
        <v>5656</v>
      </c>
      <c r="U50" s="22">
        <v>5911</v>
      </c>
      <c r="V50" s="22">
        <v>6181</v>
      </c>
      <c r="W50" s="22">
        <v>6455</v>
      </c>
      <c r="X50" s="22">
        <v>6731</v>
      </c>
      <c r="Y50" s="22">
        <v>7009</v>
      </c>
      <c r="Z50" s="22">
        <v>7274</v>
      </c>
      <c r="AA50" s="22">
        <v>7505</v>
      </c>
      <c r="AB50" s="22">
        <v>7690</v>
      </c>
      <c r="AC50" s="19"/>
      <c r="AD50" s="23">
        <f t="shared" si="1"/>
        <v>1.2900536033353187</v>
      </c>
      <c r="AE50" s="19"/>
    </row>
    <row r="51" spans="2:31" ht="22.25" customHeight="1" x14ac:dyDescent="0.2">
      <c r="B51" s="16" t="s">
        <v>50</v>
      </c>
      <c r="C51" s="17">
        <v>2060</v>
      </c>
      <c r="D51" s="18">
        <v>2000</v>
      </c>
      <c r="E51" s="18">
        <v>1890</v>
      </c>
      <c r="F51" s="18">
        <v>1759</v>
      </c>
      <c r="G51" s="18">
        <v>1648</v>
      </c>
      <c r="H51" s="18">
        <v>1586</v>
      </c>
      <c r="I51" s="18">
        <v>1585</v>
      </c>
      <c r="J51" s="18">
        <v>1636</v>
      </c>
      <c r="K51" s="18">
        <v>1722</v>
      </c>
      <c r="L51" s="18">
        <v>1818</v>
      </c>
      <c r="M51" s="18">
        <v>1906</v>
      </c>
      <c r="N51" s="18">
        <v>1981</v>
      </c>
      <c r="O51" s="18">
        <v>2048</v>
      </c>
      <c r="P51" s="18">
        <v>2116</v>
      </c>
      <c r="Q51" s="18">
        <v>2196</v>
      </c>
      <c r="R51" s="18">
        <v>2296</v>
      </c>
      <c r="S51" s="18">
        <v>2417</v>
      </c>
      <c r="T51" s="18">
        <v>2555</v>
      </c>
      <c r="U51" s="18">
        <v>2702</v>
      </c>
      <c r="V51" s="18">
        <v>2850</v>
      </c>
      <c r="W51" s="18">
        <v>2992</v>
      </c>
      <c r="X51" s="18">
        <v>3125</v>
      </c>
      <c r="Y51" s="18">
        <v>3250</v>
      </c>
      <c r="Z51" s="18">
        <v>3369</v>
      </c>
      <c r="AA51" s="18">
        <v>3479</v>
      </c>
      <c r="AB51" s="18">
        <v>3583</v>
      </c>
      <c r="AC51" s="19"/>
      <c r="AD51" s="20">
        <f t="shared" si="1"/>
        <v>0.73932038834951452</v>
      </c>
      <c r="AE51" s="19"/>
    </row>
    <row r="52" spans="2:31" ht="22.25" customHeight="1" x14ac:dyDescent="0.2">
      <c r="B52" s="16" t="s">
        <v>51</v>
      </c>
      <c r="C52" s="21">
        <v>2703</v>
      </c>
      <c r="D52" s="22">
        <v>2752</v>
      </c>
      <c r="E52" s="22">
        <v>2822</v>
      </c>
      <c r="F52" s="22">
        <v>2901</v>
      </c>
      <c r="G52" s="22">
        <v>2975</v>
      </c>
      <c r="H52" s="22">
        <v>3033</v>
      </c>
      <c r="I52" s="22">
        <v>3071</v>
      </c>
      <c r="J52" s="22">
        <v>3093</v>
      </c>
      <c r="K52" s="22">
        <v>3114</v>
      </c>
      <c r="L52" s="22">
        <v>3157</v>
      </c>
      <c r="M52" s="22">
        <v>3235</v>
      </c>
      <c r="N52" s="22">
        <v>3358</v>
      </c>
      <c r="O52" s="22">
        <v>3516</v>
      </c>
      <c r="P52" s="22">
        <v>3690</v>
      </c>
      <c r="Q52" s="22">
        <v>3854</v>
      </c>
      <c r="R52" s="22">
        <v>3987</v>
      </c>
      <c r="S52" s="22">
        <v>4080</v>
      </c>
      <c r="T52" s="22">
        <v>4140</v>
      </c>
      <c r="U52" s="22">
        <v>4186</v>
      </c>
      <c r="V52" s="22">
        <v>4247</v>
      </c>
      <c r="W52" s="22">
        <v>4341</v>
      </c>
      <c r="X52" s="22">
        <v>4478</v>
      </c>
      <c r="Y52" s="22">
        <v>4647</v>
      </c>
      <c r="Z52" s="22">
        <v>4822</v>
      </c>
      <c r="AA52" s="22">
        <v>4966</v>
      </c>
      <c r="AB52" s="22">
        <v>5054</v>
      </c>
      <c r="AC52" s="19"/>
      <c r="AD52" s="23">
        <f t="shared" si="1"/>
        <v>0.86977432482426931</v>
      </c>
      <c r="AE52" s="19"/>
    </row>
    <row r="53" spans="2:31" ht="22.25" customHeight="1" x14ac:dyDescent="0.2">
      <c r="B53" s="16" t="s">
        <v>52</v>
      </c>
      <c r="C53" s="17">
        <v>1810</v>
      </c>
      <c r="D53" s="18">
        <v>1885</v>
      </c>
      <c r="E53" s="18">
        <v>1966</v>
      </c>
      <c r="F53" s="18">
        <v>2044</v>
      </c>
      <c r="G53" s="18">
        <v>2109</v>
      </c>
      <c r="H53" s="18">
        <v>2155</v>
      </c>
      <c r="I53" s="18">
        <v>2176</v>
      </c>
      <c r="J53" s="18">
        <v>2178</v>
      </c>
      <c r="K53" s="18">
        <v>2171</v>
      </c>
      <c r="L53" s="18">
        <v>2172</v>
      </c>
      <c r="M53" s="18">
        <v>2193</v>
      </c>
      <c r="N53" s="18">
        <v>2239</v>
      </c>
      <c r="O53" s="18">
        <v>2308</v>
      </c>
      <c r="P53" s="18">
        <v>2389</v>
      </c>
      <c r="Q53" s="18">
        <v>2464</v>
      </c>
      <c r="R53" s="18">
        <v>2522</v>
      </c>
      <c r="S53" s="18">
        <v>2555</v>
      </c>
      <c r="T53" s="18">
        <v>2570</v>
      </c>
      <c r="U53" s="18">
        <v>2594</v>
      </c>
      <c r="V53" s="18">
        <v>2663</v>
      </c>
      <c r="W53" s="18">
        <v>2803</v>
      </c>
      <c r="X53" s="18">
        <v>3025</v>
      </c>
      <c r="Y53" s="18">
        <v>3314</v>
      </c>
      <c r="Z53" s="18">
        <v>3632</v>
      </c>
      <c r="AA53" s="18">
        <v>3926</v>
      </c>
      <c r="AB53" s="18">
        <v>4158</v>
      </c>
      <c r="AC53" s="19"/>
      <c r="AD53" s="20">
        <f t="shared" si="1"/>
        <v>1.2972375690607736</v>
      </c>
      <c r="AE53" s="19"/>
    </row>
    <row r="54" spans="2:31" ht="22.25" customHeight="1" x14ac:dyDescent="0.2">
      <c r="B54" s="16" t="s">
        <v>53</v>
      </c>
      <c r="C54" s="21">
        <v>477</v>
      </c>
      <c r="D54" s="22">
        <v>485</v>
      </c>
      <c r="E54" s="22">
        <v>490</v>
      </c>
      <c r="F54" s="22">
        <v>492</v>
      </c>
      <c r="G54" s="22">
        <v>495</v>
      </c>
      <c r="H54" s="22">
        <v>501</v>
      </c>
      <c r="I54" s="22">
        <v>512</v>
      </c>
      <c r="J54" s="22">
        <v>529</v>
      </c>
      <c r="K54" s="22">
        <v>550</v>
      </c>
      <c r="L54" s="22">
        <v>572</v>
      </c>
      <c r="M54" s="22">
        <v>594</v>
      </c>
      <c r="N54" s="22">
        <v>612</v>
      </c>
      <c r="O54" s="22">
        <v>630</v>
      </c>
      <c r="P54" s="22">
        <v>660</v>
      </c>
      <c r="Q54" s="22">
        <v>720</v>
      </c>
      <c r="R54" s="22">
        <v>821</v>
      </c>
      <c r="S54" s="22">
        <v>968</v>
      </c>
      <c r="T54" s="22">
        <v>1152</v>
      </c>
      <c r="U54" s="22">
        <v>1359</v>
      </c>
      <c r="V54" s="22">
        <v>1564</v>
      </c>
      <c r="W54" s="22">
        <v>1750</v>
      </c>
      <c r="X54" s="22">
        <v>1911</v>
      </c>
      <c r="Y54" s="22">
        <v>2051</v>
      </c>
      <c r="Z54" s="22">
        <v>2169</v>
      </c>
      <c r="AA54" s="22">
        <v>2268</v>
      </c>
      <c r="AB54" s="22">
        <v>2351</v>
      </c>
      <c r="AC54" s="19"/>
      <c r="AD54" s="23">
        <f t="shared" si="1"/>
        <v>3.9287211740041927</v>
      </c>
      <c r="AE54" s="19"/>
    </row>
    <row r="55" spans="2:31" ht="22.25" customHeight="1" x14ac:dyDescent="0.2">
      <c r="B55" s="16" t="s">
        <v>54</v>
      </c>
      <c r="C55" s="17">
        <v>16206</v>
      </c>
      <c r="D55" s="18">
        <v>16740</v>
      </c>
      <c r="E55" s="18">
        <v>17264</v>
      </c>
      <c r="F55" s="18">
        <v>17758</v>
      </c>
      <c r="G55" s="18">
        <v>18197</v>
      </c>
      <c r="H55" s="18">
        <v>18567</v>
      </c>
      <c r="I55" s="18">
        <v>18848</v>
      </c>
      <c r="J55" s="18">
        <v>19061</v>
      </c>
      <c r="K55" s="18">
        <v>19283</v>
      </c>
      <c r="L55" s="18">
        <v>19621</v>
      </c>
      <c r="M55" s="18">
        <v>20145</v>
      </c>
      <c r="N55" s="18">
        <v>20892</v>
      </c>
      <c r="O55" s="18">
        <v>21825</v>
      </c>
      <c r="P55" s="18">
        <v>22852</v>
      </c>
      <c r="Q55" s="18">
        <v>23839</v>
      </c>
      <c r="R55" s="18">
        <v>24690</v>
      </c>
      <c r="S55" s="18">
        <v>25372</v>
      </c>
      <c r="T55" s="18">
        <v>25916</v>
      </c>
      <c r="U55" s="18">
        <v>26366</v>
      </c>
      <c r="V55" s="18">
        <v>26796</v>
      </c>
      <c r="W55" s="18">
        <v>27258</v>
      </c>
      <c r="X55" s="18">
        <v>27762</v>
      </c>
      <c r="Y55" s="18">
        <v>28288</v>
      </c>
      <c r="Z55" s="18">
        <v>28829</v>
      </c>
      <c r="AA55" s="18">
        <v>29369</v>
      </c>
      <c r="AB55" s="18">
        <v>29898</v>
      </c>
      <c r="AC55" s="34"/>
      <c r="AD55" s="20">
        <f t="shared" si="1"/>
        <v>0.84487226952980377</v>
      </c>
      <c r="AE55" s="34"/>
    </row>
    <row r="56" spans="2:31" ht="22.25" customHeight="1" x14ac:dyDescent="0.2">
      <c r="B56" s="35" t="s">
        <v>55</v>
      </c>
      <c r="C56" s="21">
        <v>2081</v>
      </c>
      <c r="D56" s="22">
        <v>2169</v>
      </c>
      <c r="E56" s="22">
        <v>2266</v>
      </c>
      <c r="F56" s="22">
        <v>2370</v>
      </c>
      <c r="G56" s="22">
        <v>2481</v>
      </c>
      <c r="H56" s="22">
        <v>2598</v>
      </c>
      <c r="I56" s="22">
        <v>2722</v>
      </c>
      <c r="J56" s="22">
        <v>2852</v>
      </c>
      <c r="K56" s="22">
        <v>2981</v>
      </c>
      <c r="L56" s="22">
        <v>3100</v>
      </c>
      <c r="M56" s="22">
        <v>3205</v>
      </c>
      <c r="N56" s="22">
        <v>3292</v>
      </c>
      <c r="O56" s="22">
        <v>3364</v>
      </c>
      <c r="P56" s="22">
        <v>3427</v>
      </c>
      <c r="Q56" s="22">
        <v>3490</v>
      </c>
      <c r="R56" s="22">
        <v>3560</v>
      </c>
      <c r="S56" s="22">
        <v>3639</v>
      </c>
      <c r="T56" s="22">
        <v>3725</v>
      </c>
      <c r="U56" s="22">
        <v>3818</v>
      </c>
      <c r="V56" s="22">
        <v>3914</v>
      </c>
      <c r="W56" s="22">
        <v>4013</v>
      </c>
      <c r="X56" s="22">
        <v>4114</v>
      </c>
      <c r="Y56" s="22">
        <v>4219</v>
      </c>
      <c r="Z56" s="22">
        <v>4326</v>
      </c>
      <c r="AA56" s="22">
        <v>4436</v>
      </c>
      <c r="AB56" s="22">
        <v>4549</v>
      </c>
      <c r="AC56" s="36"/>
      <c r="AD56" s="23">
        <f t="shared" si="1"/>
        <v>1.1859682844786161</v>
      </c>
      <c r="AE56" s="36"/>
    </row>
    <row r="57" spans="2:31" ht="22.25" customHeight="1" x14ac:dyDescent="0.2">
      <c r="B57" s="35" t="s">
        <v>56</v>
      </c>
      <c r="C57" s="17">
        <v>12452</v>
      </c>
      <c r="D57" s="18">
        <v>12818</v>
      </c>
      <c r="E57" s="18">
        <v>13188</v>
      </c>
      <c r="F57" s="18">
        <v>13563</v>
      </c>
      <c r="G57" s="18">
        <v>13946</v>
      </c>
      <c r="H57" s="18">
        <v>14338</v>
      </c>
      <c r="I57" s="18">
        <v>14746</v>
      </c>
      <c r="J57" s="18">
        <v>15169</v>
      </c>
      <c r="K57" s="18">
        <v>15591</v>
      </c>
      <c r="L57" s="18">
        <v>15996</v>
      </c>
      <c r="M57" s="18">
        <v>16371</v>
      </c>
      <c r="N57" s="18">
        <v>16701</v>
      </c>
      <c r="O57" s="18">
        <v>16995</v>
      </c>
      <c r="P57" s="18">
        <v>17298</v>
      </c>
      <c r="Q57" s="18">
        <v>17676</v>
      </c>
      <c r="R57" s="18">
        <v>18167</v>
      </c>
      <c r="S57" s="18">
        <v>18805</v>
      </c>
      <c r="T57" s="18">
        <v>19561</v>
      </c>
      <c r="U57" s="18">
        <v>20346</v>
      </c>
      <c r="V57" s="18">
        <v>21032</v>
      </c>
      <c r="W57" s="18">
        <v>21533</v>
      </c>
      <c r="X57" s="18">
        <v>21804</v>
      </c>
      <c r="Y57" s="18">
        <v>21890</v>
      </c>
      <c r="Z57" s="18">
        <v>21898</v>
      </c>
      <c r="AA57" s="18">
        <v>21987</v>
      </c>
      <c r="AB57" s="18">
        <v>22265</v>
      </c>
      <c r="AC57" s="36"/>
      <c r="AD57" s="20">
        <f t="shared" si="1"/>
        <v>0.78806617410857693</v>
      </c>
      <c r="AE57" s="36"/>
    </row>
    <row r="58" spans="2:31" ht="22.25" customHeight="1" x14ac:dyDescent="0.2">
      <c r="B58" s="35" t="s">
        <v>57</v>
      </c>
      <c r="C58" s="21">
        <v>53995</v>
      </c>
      <c r="D58" s="22">
        <v>54911</v>
      </c>
      <c r="E58" s="22">
        <v>55815</v>
      </c>
      <c r="F58" s="22">
        <v>56713</v>
      </c>
      <c r="G58" s="22">
        <v>57613</v>
      </c>
      <c r="H58" s="22">
        <v>58522</v>
      </c>
      <c r="I58" s="22">
        <v>59443</v>
      </c>
      <c r="J58" s="22">
        <v>60372</v>
      </c>
      <c r="K58" s="22">
        <v>61308</v>
      </c>
      <c r="L58" s="22">
        <v>62244</v>
      </c>
      <c r="M58" s="22">
        <v>63174</v>
      </c>
      <c r="N58" s="22">
        <v>64100</v>
      </c>
      <c r="O58" s="22">
        <v>65022</v>
      </c>
      <c r="P58" s="22">
        <v>65938</v>
      </c>
      <c r="Q58" s="22">
        <v>66846</v>
      </c>
      <c r="R58" s="22">
        <v>67743</v>
      </c>
      <c r="S58" s="22">
        <v>68626</v>
      </c>
      <c r="T58" s="22">
        <v>69497</v>
      </c>
      <c r="U58" s="22">
        <v>70364</v>
      </c>
      <c r="V58" s="22">
        <v>71241</v>
      </c>
      <c r="W58" s="22">
        <v>72138</v>
      </c>
      <c r="X58" s="22">
        <v>73059</v>
      </c>
      <c r="Y58" s="22">
        <v>73997</v>
      </c>
      <c r="Z58" s="22">
        <v>74933</v>
      </c>
      <c r="AA58" s="22">
        <v>75837</v>
      </c>
      <c r="AB58" s="22">
        <v>76691</v>
      </c>
      <c r="AC58" s="36"/>
      <c r="AD58" s="23">
        <f t="shared" si="1"/>
        <v>0.42033521622372444</v>
      </c>
      <c r="AE58" s="36"/>
    </row>
    <row r="59" spans="2:31" ht="22.25" customHeight="1" x14ac:dyDescent="0.2">
      <c r="B59" s="35" t="s">
        <v>58</v>
      </c>
      <c r="C59" s="17">
        <v>1806</v>
      </c>
      <c r="D59" s="18">
        <v>1908</v>
      </c>
      <c r="E59" s="18">
        <v>2013</v>
      </c>
      <c r="F59" s="18">
        <v>2121</v>
      </c>
      <c r="G59" s="18">
        <v>2232</v>
      </c>
      <c r="H59" s="18">
        <v>2346</v>
      </c>
      <c r="I59" s="18">
        <v>2471</v>
      </c>
      <c r="J59" s="18">
        <v>2609</v>
      </c>
      <c r="K59" s="18">
        <v>2753</v>
      </c>
      <c r="L59" s="18">
        <v>2894</v>
      </c>
      <c r="M59" s="18">
        <v>3026</v>
      </c>
      <c r="N59" s="18">
        <v>3132</v>
      </c>
      <c r="O59" s="18">
        <v>3224</v>
      </c>
      <c r="P59" s="18">
        <v>3369</v>
      </c>
      <c r="Q59" s="18">
        <v>3659</v>
      </c>
      <c r="R59" s="18">
        <v>4149</v>
      </c>
      <c r="S59" s="18">
        <v>4876</v>
      </c>
      <c r="T59" s="18">
        <v>5797</v>
      </c>
      <c r="U59" s="18">
        <v>6799</v>
      </c>
      <c r="V59" s="18">
        <v>7718</v>
      </c>
      <c r="W59" s="18">
        <v>8442</v>
      </c>
      <c r="X59" s="18">
        <v>8925</v>
      </c>
      <c r="Y59" s="18">
        <v>9206</v>
      </c>
      <c r="Z59" s="18">
        <v>9346</v>
      </c>
      <c r="AA59" s="18">
        <v>9446</v>
      </c>
      <c r="AB59" s="18">
        <v>9577</v>
      </c>
      <c r="AC59" s="36"/>
      <c r="AD59" s="20">
        <f t="shared" si="1"/>
        <v>4.3028792912513847</v>
      </c>
      <c r="AE59" s="36"/>
    </row>
    <row r="60" spans="2:31" ht="22.25" customHeight="1" x14ac:dyDescent="0.2">
      <c r="B60" s="35" t="s">
        <v>59</v>
      </c>
      <c r="C60" s="21">
        <v>11790</v>
      </c>
      <c r="D60" s="22">
        <v>12385</v>
      </c>
      <c r="E60" s="22">
        <v>13041</v>
      </c>
      <c r="F60" s="22">
        <v>13727</v>
      </c>
      <c r="G60" s="22">
        <v>14397</v>
      </c>
      <c r="H60" s="22">
        <v>15018</v>
      </c>
      <c r="I60" s="22">
        <v>15579</v>
      </c>
      <c r="J60" s="22">
        <v>16088</v>
      </c>
      <c r="K60" s="22">
        <v>16564</v>
      </c>
      <c r="L60" s="22">
        <v>17036</v>
      </c>
      <c r="M60" s="22">
        <v>17523</v>
      </c>
      <c r="N60" s="22">
        <v>18030</v>
      </c>
      <c r="O60" s="22">
        <v>18551</v>
      </c>
      <c r="P60" s="22">
        <v>19081</v>
      </c>
      <c r="Q60" s="22">
        <v>19613</v>
      </c>
      <c r="R60" s="22">
        <v>20140</v>
      </c>
      <c r="S60" s="22">
        <v>20662</v>
      </c>
      <c r="T60" s="22">
        <v>21182</v>
      </c>
      <c r="U60" s="22">
        <v>21704</v>
      </c>
      <c r="V60" s="22">
        <v>22230</v>
      </c>
      <c r="W60" s="22">
        <v>22763</v>
      </c>
      <c r="X60" s="22">
        <v>23304</v>
      </c>
      <c r="Y60" s="22">
        <v>23852</v>
      </c>
      <c r="Z60" s="22">
        <v>24407</v>
      </c>
      <c r="AA60" s="22">
        <v>24969</v>
      </c>
      <c r="AB60" s="22">
        <v>25535</v>
      </c>
      <c r="AC60" s="36"/>
      <c r="AD60" s="23">
        <f t="shared" si="1"/>
        <v>1.1658184902459712</v>
      </c>
      <c r="AE60" s="36"/>
    </row>
    <row r="61" spans="2:31" ht="22.25" customHeight="1" x14ac:dyDescent="0.2">
      <c r="B61" s="37" t="s">
        <v>60</v>
      </c>
      <c r="C61" s="38">
        <f t="shared" ref="C61:AB61" si="2">C42+C30+C13+C4</f>
        <v>3213123</v>
      </c>
      <c r="D61" s="39">
        <f t="shared" si="2"/>
        <v>3270765</v>
      </c>
      <c r="E61" s="39">
        <f t="shared" si="2"/>
        <v>3326385</v>
      </c>
      <c r="F61" s="39">
        <f t="shared" si="2"/>
        <v>3380074</v>
      </c>
      <c r="G61" s="39">
        <f t="shared" si="2"/>
        <v>3432105</v>
      </c>
      <c r="H61" s="39">
        <f t="shared" si="2"/>
        <v>3482718</v>
      </c>
      <c r="I61" s="39">
        <f t="shared" si="2"/>
        <v>3531856</v>
      </c>
      <c r="J61" s="39">
        <f t="shared" si="2"/>
        <v>3579496</v>
      </c>
      <c r="K61" s="39">
        <f t="shared" si="2"/>
        <v>3625999</v>
      </c>
      <c r="L61" s="39">
        <f t="shared" si="2"/>
        <v>3671835</v>
      </c>
      <c r="M61" s="39">
        <f t="shared" si="2"/>
        <v>3717372</v>
      </c>
      <c r="N61" s="39">
        <f t="shared" si="2"/>
        <v>3762760</v>
      </c>
      <c r="O61" s="39">
        <f t="shared" si="2"/>
        <v>3808002</v>
      </c>
      <c r="P61" s="39">
        <f t="shared" si="2"/>
        <v>3853120</v>
      </c>
      <c r="Q61" s="39">
        <f t="shared" si="2"/>
        <v>3898086</v>
      </c>
      <c r="R61" s="39">
        <f t="shared" si="2"/>
        <v>3942881</v>
      </c>
      <c r="S61" s="39">
        <f t="shared" si="2"/>
        <v>3987508</v>
      </c>
      <c r="T61" s="39">
        <f t="shared" si="2"/>
        <v>4032014</v>
      </c>
      <c r="U61" s="39">
        <f t="shared" si="2"/>
        <v>4076463</v>
      </c>
      <c r="V61" s="39">
        <f t="shared" si="2"/>
        <v>4120931</v>
      </c>
      <c r="W61" s="39">
        <f t="shared" si="2"/>
        <v>4165440</v>
      </c>
      <c r="X61" s="39">
        <f t="shared" si="2"/>
        <v>4210008</v>
      </c>
      <c r="Y61" s="39">
        <f t="shared" si="2"/>
        <v>4254524</v>
      </c>
      <c r="Z61" s="39">
        <f t="shared" si="2"/>
        <v>4298723</v>
      </c>
      <c r="AA61" s="39">
        <f t="shared" si="2"/>
        <v>4342256</v>
      </c>
      <c r="AB61" s="39">
        <f t="shared" si="2"/>
        <v>4384844</v>
      </c>
      <c r="AC61" s="40"/>
      <c r="AD61" s="41">
        <f t="shared" si="1"/>
        <v>0.36466733455270778</v>
      </c>
      <c r="AE61" s="40"/>
    </row>
    <row r="62" spans="2:31" ht="22.25" customHeight="1" x14ac:dyDescent="0.2">
      <c r="B62" s="35"/>
      <c r="C62" s="136" t="s">
        <v>76</v>
      </c>
      <c r="D62" s="137"/>
      <c r="E62" s="137"/>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44"/>
      <c r="AD62" s="44"/>
      <c r="AE62" s="44"/>
    </row>
  </sheetData>
  <mergeCells count="2">
    <mergeCell ref="B1:AE1"/>
    <mergeCell ref="C62:AB62"/>
  </mergeCells>
  <pageMargins left="1" right="1" top="1" bottom="1" header="0.25" footer="0.25"/>
  <pageSetup orientation="portrait"/>
  <headerFooter>
    <oddFooter>&amp;C&amp;"Helvetica,Regular"&amp;12&amp;K000000&amp;P</oddFooter>
  </headerFooter>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B1:AE63"/>
  <sheetViews>
    <sheetView showGridLines="0" tabSelected="1" workbookViewId="0">
      <pane xSplit="2" ySplit="4" topLeftCell="C41" activePane="bottomRight" state="frozen"/>
      <selection pane="topRight"/>
      <selection pane="bottomLeft"/>
      <selection pane="bottomRight" activeCell="C5" sqref="C5"/>
    </sheetView>
  </sheetViews>
  <sheetFormatPr baseColWidth="10" defaultColWidth="12.25" defaultRowHeight="21.75" customHeight="1" x14ac:dyDescent="0.2"/>
  <cols>
    <col min="1" max="1" width="12" customWidth="1"/>
    <col min="2" max="2" width="22.25" style="133" customWidth="1"/>
    <col min="3" max="3" width="10.875" style="133" customWidth="1"/>
    <col min="4" max="4" width="9.75" style="133" customWidth="1"/>
    <col min="5" max="28" width="10.875" style="133" customWidth="1"/>
    <col min="29" max="29" width="1.875" style="133" customWidth="1"/>
    <col min="30" max="30" width="10.875" style="133" customWidth="1"/>
    <col min="31" max="31" width="2.25" style="133" customWidth="1"/>
    <col min="32" max="256" width="12.25" customWidth="1"/>
  </cols>
  <sheetData>
    <row r="1" spans="2:31" ht="22" customHeight="1" x14ac:dyDescent="0.2"/>
    <row r="2" spans="2:31" ht="30" customHeight="1" x14ac:dyDescent="0.2">
      <c r="B2" s="135" t="s">
        <v>75</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row>
    <row r="3" spans="2:31" ht="22.5" customHeight="1" x14ac:dyDescent="0.25">
      <c r="B3" s="104"/>
      <c r="C3" s="4"/>
      <c r="D3" s="141"/>
      <c r="E3" s="142"/>
      <c r="F3" s="4"/>
      <c r="G3" s="4"/>
      <c r="H3" s="4"/>
      <c r="I3" s="4"/>
      <c r="J3" s="4"/>
      <c r="K3" s="4"/>
      <c r="L3" s="4"/>
      <c r="M3" s="4"/>
      <c r="N3" s="4"/>
      <c r="O3" s="4"/>
      <c r="P3" s="4"/>
      <c r="Q3" s="4"/>
      <c r="R3" s="4"/>
      <c r="S3" s="4"/>
      <c r="T3" s="4"/>
      <c r="U3" s="4"/>
      <c r="V3" s="4"/>
      <c r="W3" s="4"/>
      <c r="X3" s="4"/>
      <c r="Y3" s="4"/>
      <c r="Z3" s="4"/>
      <c r="AA3" s="4"/>
      <c r="AB3" s="4"/>
      <c r="AC3" s="4"/>
      <c r="AD3" s="4"/>
      <c r="AE3" s="5"/>
    </row>
    <row r="4" spans="2:31" ht="22.75" customHeight="1" x14ac:dyDescent="0.25">
      <c r="B4" s="6" t="s">
        <v>1</v>
      </c>
      <c r="C4" s="7">
        <v>1990</v>
      </c>
      <c r="D4" s="7">
        <v>1991</v>
      </c>
      <c r="E4" s="7">
        <v>1992</v>
      </c>
      <c r="F4" s="7">
        <v>1993</v>
      </c>
      <c r="G4" s="7">
        <v>1994</v>
      </c>
      <c r="H4" s="7">
        <v>1995</v>
      </c>
      <c r="I4" s="7">
        <v>1996</v>
      </c>
      <c r="J4" s="7">
        <v>1997</v>
      </c>
      <c r="K4" s="7">
        <v>1998</v>
      </c>
      <c r="L4" s="7">
        <v>1999</v>
      </c>
      <c r="M4" s="7">
        <v>2000</v>
      </c>
      <c r="N4" s="7">
        <v>2001</v>
      </c>
      <c r="O4" s="7">
        <v>2002</v>
      </c>
      <c r="P4" s="7">
        <v>2003</v>
      </c>
      <c r="Q4" s="7">
        <v>2004</v>
      </c>
      <c r="R4" s="7">
        <v>2005</v>
      </c>
      <c r="S4" s="7">
        <v>2006</v>
      </c>
      <c r="T4" s="7">
        <v>2007</v>
      </c>
      <c r="U4" s="7">
        <v>2008</v>
      </c>
      <c r="V4" s="7">
        <v>2009</v>
      </c>
      <c r="W4" s="7">
        <v>2010</v>
      </c>
      <c r="X4" s="7">
        <v>2011</v>
      </c>
      <c r="Y4" s="7">
        <v>2012</v>
      </c>
      <c r="Z4" s="7">
        <v>2013</v>
      </c>
      <c r="AA4" s="7">
        <v>2014</v>
      </c>
      <c r="AB4" s="7">
        <v>2015</v>
      </c>
      <c r="AC4" s="8"/>
      <c r="AD4" s="9" t="s">
        <v>2</v>
      </c>
      <c r="AE4" s="10"/>
    </row>
    <row r="5" spans="2:31" ht="23.25" customHeight="1" x14ac:dyDescent="0.2">
      <c r="B5" s="11" t="s">
        <v>3</v>
      </c>
      <c r="C5" s="123"/>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4"/>
      <c r="AD5" s="15"/>
      <c r="AE5" s="14"/>
    </row>
    <row r="6" spans="2:31" ht="22.25" customHeight="1" x14ac:dyDescent="0.2">
      <c r="B6" s="16" t="s">
        <v>4</v>
      </c>
      <c r="C6" s="125">
        <f>('GHG energy - GHG Emissions (M 1'!B5*1000000*1000)/'GDP - GDP (PPP, Current INtl do'!C6</f>
        <v>2.195417535279959</v>
      </c>
      <c r="D6" s="126">
        <f>('GHG energy - GHG Emissions (M 1'!C5*1000000*1000)/'GDP - GDP (PPP, Current INtl do'!D6</f>
        <v>2.0418171901374298</v>
      </c>
      <c r="E6" s="126">
        <f>('GHG energy - GHG Emissions (M 1'!D5*1000000*1000)/'GDP - GDP (PPP, Current INtl do'!E6</f>
        <v>1.8232008222697929</v>
      </c>
      <c r="F6" s="126">
        <f>('GHG energy - GHG Emissions (M 1'!E5*1000000*1000)/'GDP - GDP (PPP, Current INtl do'!F6</f>
        <v>1.6699402978474389</v>
      </c>
      <c r="G6" s="126">
        <f>('GHG energy - GHG Emissions (M 1'!F5*1000000*1000)/'GDP - GDP (PPP, Current INtl do'!G6</f>
        <v>1.5365720970025223</v>
      </c>
      <c r="H6" s="126">
        <f>('GHG energy - GHG Emissions (M 1'!G5*1000000*1000)/'GDP - GDP (PPP, Current INtl do'!H6</f>
        <v>1.4728803843511631</v>
      </c>
      <c r="I6" s="126">
        <f>('GHG energy - GHG Emissions (M 1'!H5*1000000*1000)/'GDP - GDP (PPP, Current INtl do'!I6</f>
        <v>1.3724267911093631</v>
      </c>
      <c r="J6" s="126">
        <f>('GHG energy - GHG Emissions (M 1'!I5*1000000*1000)/'GDP - GDP (PPP, Current INtl do'!J6</f>
        <v>1.2375951558246125</v>
      </c>
      <c r="K6" s="126">
        <f>('GHG energy - GHG Emissions (M 1'!J5*1000000*1000)/'GDP - GDP (PPP, Current INtl do'!K6</f>
        <v>1.0878233855569042</v>
      </c>
      <c r="L6" s="126">
        <f>('GHG energy - GHG Emissions (M 1'!K5*1000000*1000)/'GDP - GDP (PPP, Current INtl do'!L6</f>
        <v>0.99324340463940763</v>
      </c>
      <c r="M6" s="126">
        <f>('GHG energy - GHG Emissions (M 1'!L5*1000000*1000)/'GDP - GDP (PPP, Current INtl do'!M6</f>
        <v>0.91863850009722436</v>
      </c>
      <c r="N6" s="126">
        <f>('GHG energy - GHG Emissions (M 1'!M5*1000000*1000)/'GDP - GDP (PPP, Current INtl do'!N6</f>
        <v>0.84908768139362933</v>
      </c>
      <c r="O6" s="126">
        <f>('GHG energy - GHG Emissions (M 1'!N5*1000000*1000)/'GDP - GDP (PPP, Current INtl do'!O6</f>
        <v>0.81169409621239819</v>
      </c>
      <c r="P6" s="126">
        <f>('GHG energy - GHG Emissions (M 1'!O5*1000000*1000)/'GDP - GDP (PPP, Current INtl do'!P6</f>
        <v>0.88592000597255038</v>
      </c>
      <c r="Q6" s="126">
        <f>('GHG energy - GHG Emissions (M 1'!P5*1000000*1000)/'GDP - GDP (PPP, Current INtl do'!Q6</f>
        <v>0.91506465176217255</v>
      </c>
      <c r="R6" s="126">
        <f>('GHG energy - GHG Emissions (M 1'!Q5*1000000*1000)/'GDP - GDP (PPP, Current INtl do'!R6</f>
        <v>0.87137258894253056</v>
      </c>
      <c r="S6" s="126">
        <f>('GHG energy - GHG Emissions (M 1'!R5*1000000*1000)/'GDP - GDP (PPP, Current INtl do'!S6</f>
        <v>0.83089006631509288</v>
      </c>
      <c r="T6" s="126">
        <f>('GHG energy - GHG Emissions (M 1'!S5*1000000*1000)/'GDP - GDP (PPP, Current INtl do'!T6</f>
        <v>0.75019830697612833</v>
      </c>
      <c r="U6" s="126">
        <f>('GHG energy - GHG Emissions (M 1'!T5*1000000*1000)/'GDP - GDP (PPP, Current INtl do'!U6</f>
        <v>0.70890878572555949</v>
      </c>
      <c r="V6" s="126">
        <f>('GHG energy - GHG Emissions (M 1'!U5*1000000*1000)/'GDP - GDP (PPP, Current INtl do'!V6</f>
        <v>0.6828199810191351</v>
      </c>
      <c r="W6" s="126">
        <f>('GHG energy - GHG Emissions (M 1'!V5*1000000*1000)/'GDP - GDP (PPP, Current INtl do'!W6</f>
        <v>0.70170021532493509</v>
      </c>
      <c r="X6" s="126">
        <f>('GHG energy - GHG Emissions (M 1'!W5*1000000*1000)/'GDP - GDP (PPP, Current INtl do'!X6</f>
        <v>0.6961367601117644</v>
      </c>
      <c r="Y6" s="126">
        <f>('GHG energy - GHG Emissions (M 1'!X5*1000000*1000)/'GDP - GDP (PPP, Current INtl do'!Y6</f>
        <v>0.65305647661971533</v>
      </c>
      <c r="Z6" s="126">
        <f>('GHG energy - GHG Emissions (M 1'!Y5*1000000*1000)/'GDP - GDP (PPP, Current INtl do'!Z6</f>
        <v>0.61002262671785723</v>
      </c>
      <c r="AA6" s="126">
        <f>('GHG energy - GHG Emissions (M 1'!Z5*1000000*1000)/'GDP - GDP (PPP, Current INtl do'!AA6</f>
        <v>0.56141706382759449</v>
      </c>
      <c r="AB6" s="126">
        <f>('GHG energy - GHG Emissions (M 1'!AA5*1000000*1000)/'GDP - GDP (PPP, Current INtl do'!AB6</f>
        <v>0.51557601392725061</v>
      </c>
      <c r="AC6" s="19"/>
      <c r="AD6" s="20">
        <f>(AB6-C6)/C6</f>
        <v>-0.76515810517041138</v>
      </c>
      <c r="AE6" s="19"/>
    </row>
    <row r="7" spans="2:31" ht="22.25" customHeight="1" x14ac:dyDescent="0.2">
      <c r="B7" s="16" t="s">
        <v>5</v>
      </c>
      <c r="C7" s="127">
        <f>('GHG energy - GHG Emissions (M 1'!B6*1000000*1000)/'GDP - GDP (PPP, Current INtl do'!C7</f>
        <v>0.27461203222603747</v>
      </c>
      <c r="D7" s="32">
        <f>('GHG energy - GHG Emissions (M 1'!C6*1000000*1000)/'GDP - GDP (PPP, Current INtl do'!D7</f>
        <v>0.26343793658236264</v>
      </c>
      <c r="E7" s="32">
        <f>('GHG energy - GHG Emissions (M 1'!D6*1000000*1000)/'GDP - GDP (PPP, Current INtl do'!E7</f>
        <v>0.28016780079519288</v>
      </c>
      <c r="F7" s="32">
        <f>('GHG energy - GHG Emissions (M 1'!E6*1000000*1000)/'GDP - GDP (PPP, Current INtl do'!F7</f>
        <v>0.27223929227070687</v>
      </c>
      <c r="G7" s="32">
        <f>('GHG energy - GHG Emissions (M 1'!F6*1000000*1000)/'GDP - GDP (PPP, Current INtl do'!G7</f>
        <v>0.22492150523657098</v>
      </c>
      <c r="H7" s="32">
        <f>('GHG energy - GHG Emissions (M 1'!G6*1000000*1000)/'GDP - GDP (PPP, Current INtl do'!H7</f>
        <v>0.21650418310735889</v>
      </c>
      <c r="I7" s="32">
        <f>('GHG energy - GHG Emissions (M 1'!H6*1000000*1000)/'GDP - GDP (PPP, Current INtl do'!I7</f>
        <v>0.18872941395619586</v>
      </c>
      <c r="J7" s="32">
        <f>('GHG energy - GHG Emissions (M 1'!I6*1000000*1000)/'GDP - GDP (PPP, Current INtl do'!J7</f>
        <v>0.18613120469866015</v>
      </c>
      <c r="K7" s="32">
        <f>('GHG energy - GHG Emissions (M 1'!J6*1000000*1000)/'GDP - GDP (PPP, Current INtl do'!K7</f>
        <v>0.24914944875450928</v>
      </c>
      <c r="L7" s="32">
        <f>('GHG energy - GHG Emissions (M 1'!K6*1000000*1000)/'GDP - GDP (PPP, Current INtl do'!L7</f>
        <v>0.26152952331371482</v>
      </c>
      <c r="M7" s="32">
        <f>('GHG energy - GHG Emissions (M 1'!L6*1000000*1000)/'GDP - GDP (PPP, Current INtl do'!M7</f>
        <v>0.22484803656015448</v>
      </c>
      <c r="N7" s="32">
        <f>('GHG energy - GHG Emissions (M 1'!M6*1000000*1000)/'GDP - GDP (PPP, Current INtl do'!N7</f>
        <v>0.20519177814880987</v>
      </c>
      <c r="O7" s="32">
        <f>('GHG energy - GHG Emissions (M 1'!N6*1000000*1000)/'GDP - GDP (PPP, Current INtl do'!O7</f>
        <v>0.20759216916129183</v>
      </c>
      <c r="P7" s="32">
        <f>('GHG energy - GHG Emissions (M 1'!O6*1000000*1000)/'GDP - GDP (PPP, Current INtl do'!P7</f>
        <v>0.21604310303452334</v>
      </c>
      <c r="Q7" s="32">
        <f>('GHG energy - GHG Emissions (M 1'!P6*1000000*1000)/'GDP - GDP (PPP, Current INtl do'!Q7</f>
        <v>0.18607100951697911</v>
      </c>
      <c r="R7" s="32">
        <f>('GHG energy - GHG Emissions (M 1'!Q6*1000000*1000)/'GDP - GDP (PPP, Current INtl do'!R7</f>
        <v>0.17657598319027487</v>
      </c>
      <c r="S7" s="32">
        <f>('GHG energy - GHG Emissions (M 1'!R6*1000000*1000)/'GDP - GDP (PPP, Current INtl do'!S7</f>
        <v>0.15343447766655183</v>
      </c>
      <c r="T7" s="32">
        <f>('GHG energy - GHG Emissions (M 1'!S6*1000000*1000)/'GDP - GDP (PPP, Current INtl do'!T7</f>
        <v>0.14593859725507435</v>
      </c>
      <c r="U7" s="32">
        <f>('GHG energy - GHG Emissions (M 1'!T6*1000000*1000)/'GDP - GDP (PPP, Current INtl do'!U7</f>
        <v>0.14097147337368812</v>
      </c>
      <c r="V7" s="32">
        <f>('GHG energy - GHG Emissions (M 1'!U6*1000000*1000)/'GDP - GDP (PPP, Current INtl do'!V7</f>
        <v>0.13748017320864098</v>
      </c>
      <c r="W7" s="32">
        <f>('GHG energy - GHG Emissions (M 1'!V6*1000000*1000)/'GDP - GDP (PPP, Current INtl do'!W7</f>
        <v>0.12300661698795554</v>
      </c>
      <c r="X7" s="32">
        <f>('GHG energy - GHG Emissions (M 1'!W6*1000000*1000)/'GDP - GDP (PPP, Current INtl do'!X7</f>
        <v>0.12354785611729126</v>
      </c>
      <c r="Y7" s="32">
        <f>('GHG energy - GHG Emissions (M 1'!X6*1000000*1000)/'GDP - GDP (PPP, Current INtl do'!Y7</f>
        <v>0.11833620980021183</v>
      </c>
      <c r="Z7" s="32">
        <f>('GHG energy - GHG Emissions (M 1'!Y6*1000000*1000)/'GDP - GDP (PPP, Current INtl do'!Z7</f>
        <v>0.11699060946186179</v>
      </c>
      <c r="AA7" s="32">
        <f>('GHG energy - GHG Emissions (M 1'!Z6*1000000*1000)/'GDP - GDP (PPP, Current INtl do'!AA7</f>
        <v>0.11072939147852075</v>
      </c>
      <c r="AB7" s="32">
        <f>('GHG energy - GHG Emissions (M 1'!AA6*1000000*1000)/'GDP - GDP (PPP, Current INtl do'!AB7</f>
        <v>0.11424992799096859</v>
      </c>
      <c r="AC7" s="19"/>
      <c r="AD7" s="23">
        <f>(AB7-C7)/C7</f>
        <v>-0.58395876879521547</v>
      </c>
      <c r="AE7" s="19"/>
    </row>
    <row r="8" spans="2:31" ht="22.25" customHeight="1" x14ac:dyDescent="0.2">
      <c r="B8" s="16" t="s">
        <v>6</v>
      </c>
      <c r="C8" s="125">
        <f>('GHG energy - GHG Emissions (M 1'!B7*1000000*1000)/'GDP - GDP (PPP, Current INtl do'!C8</f>
        <v>0.12921254577397931</v>
      </c>
      <c r="D8" s="126">
        <f>('GHG energy - GHG Emissions (M 1'!C7*1000000*1000)/'GDP - GDP (PPP, Current INtl do'!D8</f>
        <v>0.12743035791315643</v>
      </c>
      <c r="E8" s="126">
        <f>('GHG energy - GHG Emissions (M 1'!D7*1000000*1000)/'GDP - GDP (PPP, Current INtl do'!E8</f>
        <v>0.10922690528369841</v>
      </c>
      <c r="F8" s="126">
        <f>('GHG energy - GHG Emissions (M 1'!E7*1000000*1000)/'GDP - GDP (PPP, Current INtl do'!F8</f>
        <v>0.11100823453277107</v>
      </c>
      <c r="G8" s="126">
        <f>('GHG energy - GHG Emissions (M 1'!F7*1000000*1000)/'GDP - GDP (PPP, Current INtl do'!G8</f>
        <v>0.11257670405360184</v>
      </c>
      <c r="H8" s="126">
        <f>('GHG energy - GHG Emissions (M 1'!G7*1000000*1000)/'GDP - GDP (PPP, Current INtl do'!H8</f>
        <v>0.10339869324769338</v>
      </c>
      <c r="I8" s="126">
        <f>('GHG energy - GHG Emissions (M 1'!H7*1000000*1000)/'GDP - GDP (PPP, Current INtl do'!I8</f>
        <v>0.1160877887748183</v>
      </c>
      <c r="J8" s="126">
        <f>('GHG energy - GHG Emissions (M 1'!I7*1000000*1000)/'GDP - GDP (PPP, Current INtl do'!J8</f>
        <v>0.12129902481487505</v>
      </c>
      <c r="K8" s="126">
        <f>('GHG energy - GHG Emissions (M 1'!J7*1000000*1000)/'GDP - GDP (PPP, Current INtl do'!K8</f>
        <v>0.13131843100382212</v>
      </c>
      <c r="L8" s="126">
        <f>('GHG energy - GHG Emissions (M 1'!K7*1000000*1000)/'GDP - GDP (PPP, Current INtl do'!L8</f>
        <v>0.12972644329002933</v>
      </c>
      <c r="M8" s="126">
        <f>('GHG energy - GHG Emissions (M 1'!L7*1000000*1000)/'GDP - GDP (PPP, Current INtl do'!M8</f>
        <v>0.12803844926680344</v>
      </c>
      <c r="N8" s="126">
        <f>('GHG energy - GHG Emissions (M 1'!M7*1000000*1000)/'GDP - GDP (PPP, Current INtl do'!N8</f>
        <v>0.11181379087041532</v>
      </c>
      <c r="O8" s="126">
        <f>('GHG energy - GHG Emissions (M 1'!N7*1000000*1000)/'GDP - GDP (PPP, Current INtl do'!O8</f>
        <v>9.1410969127576125E-2</v>
      </c>
      <c r="P8" s="126">
        <f>('GHG energy - GHG Emissions (M 1'!O7*1000000*1000)/'GDP - GDP (PPP, Current INtl do'!P8</f>
        <v>8.0848318383347884E-2</v>
      </c>
      <c r="Q8" s="126">
        <f>('GHG energy - GHG Emissions (M 1'!P7*1000000*1000)/'GDP - GDP (PPP, Current INtl do'!Q8</f>
        <v>6.9780193171641011E-2</v>
      </c>
      <c r="R8" s="126">
        <f>('GHG energy - GHG Emissions (M 1'!Q7*1000000*1000)/'GDP - GDP (PPP, Current INtl do'!R8</f>
        <v>6.6547369382469496E-2</v>
      </c>
      <c r="S8" s="126">
        <f>('GHG energy - GHG Emissions (M 1'!R7*1000000*1000)/'GDP - GDP (PPP, Current INtl do'!S8</f>
        <v>5.0608927044002612E-2</v>
      </c>
      <c r="T8" s="126">
        <f>('GHG energy - GHG Emissions (M 1'!S7*1000000*1000)/'GDP - GDP (PPP, Current INtl do'!T8</f>
        <v>4.0750768339908983E-2</v>
      </c>
      <c r="U8" s="126">
        <f>('GHG energy - GHG Emissions (M 1'!T7*1000000*1000)/'GDP - GDP (PPP, Current INtl do'!U8</f>
        <v>5.7385568307973547E-2</v>
      </c>
      <c r="V8" s="126">
        <f>('GHG energy - GHG Emissions (M 1'!U7*1000000*1000)/'GDP - GDP (PPP, Current INtl do'!V8</f>
        <v>6.4934301479583428E-2</v>
      </c>
      <c r="W8" s="126">
        <f>('GHG energy - GHG Emissions (M 1'!V7*1000000*1000)/'GDP - GDP (PPP, Current INtl do'!W8</f>
        <v>3.8373933689975756E-2</v>
      </c>
      <c r="X8" s="126">
        <f>('GHG energy - GHG Emissions (M 1'!W7*1000000*1000)/'GDP - GDP (PPP, Current INtl do'!X8</f>
        <v>3.6726706687063869E-2</v>
      </c>
      <c r="Y8" s="126">
        <f>('GHG energy - GHG Emissions (M 1'!X7*1000000*1000)/'GDP - GDP (PPP, Current INtl do'!Y8</f>
        <v>3.1834261338650548E-2</v>
      </c>
      <c r="Z8" s="126">
        <f>('GHG energy - GHG Emissions (M 1'!Y7*1000000*1000)/'GDP - GDP (PPP, Current INtl do'!Z8</f>
        <v>2.6855021172264688E-2</v>
      </c>
      <c r="AA8" s="126">
        <f>('GHG energy - GHG Emissions (M 1'!Z7*1000000*1000)/'GDP - GDP (PPP, Current INtl do'!AA8</f>
        <v>2.8451013371498437E-2</v>
      </c>
      <c r="AB8" s="126">
        <f>('GHG energy - GHG Emissions (M 1'!AA7*1000000*1000)/'GDP - GDP (PPP, Current INtl do'!AB8</f>
        <v>3.580185489319726E-2</v>
      </c>
      <c r="AC8" s="19"/>
      <c r="AD8" s="20">
        <f>(AB8-C8)/C8</f>
        <v>-0.72292276513286524</v>
      </c>
      <c r="AE8" s="19"/>
    </row>
    <row r="9" spans="2:31" ht="22.25" customHeight="1" x14ac:dyDescent="0.2">
      <c r="B9" s="16" t="s">
        <v>7</v>
      </c>
      <c r="C9" s="127"/>
      <c r="D9" s="32"/>
      <c r="E9" s="32"/>
      <c r="F9" s="32"/>
      <c r="G9" s="32"/>
      <c r="H9" s="32"/>
      <c r="I9" s="32"/>
      <c r="J9" s="32"/>
      <c r="K9" s="32"/>
      <c r="L9" s="32"/>
      <c r="M9" s="32"/>
      <c r="N9" s="32"/>
      <c r="O9" s="32"/>
      <c r="P9" s="32"/>
      <c r="Q9" s="32"/>
      <c r="R9" s="32"/>
      <c r="S9" s="32"/>
      <c r="T9" s="32"/>
      <c r="U9" s="32"/>
      <c r="V9" s="32"/>
      <c r="W9" s="32"/>
      <c r="X9" s="32"/>
      <c r="Y9" s="32"/>
      <c r="Z9" s="32"/>
      <c r="AA9" s="32"/>
      <c r="AB9" s="32"/>
      <c r="AC9" s="19"/>
      <c r="AD9" s="23"/>
      <c r="AE9" s="19"/>
    </row>
    <row r="10" spans="2:31" ht="22.25" customHeight="1" x14ac:dyDescent="0.2">
      <c r="B10" s="16" t="s">
        <v>8</v>
      </c>
      <c r="C10" s="125">
        <f>('GHG energy - GHG Emissions (M 1'!B9*1000000*1000)/'GDP - GDP (PPP, Current INtl do'!C10</f>
        <v>0.46106019821542815</v>
      </c>
      <c r="D10" s="126">
        <f>('GHG energy - GHG Emissions (M 1'!C9*1000000*1000)/'GDP - GDP (PPP, Current INtl do'!D10</f>
        <v>0.43311305908388287</v>
      </c>
      <c r="E10" s="126">
        <f>('GHG energy - GHG Emissions (M 1'!D9*1000000*1000)/'GDP - GDP (PPP, Current INtl do'!E10</f>
        <v>0.42936733348534162</v>
      </c>
      <c r="F10" s="126">
        <f>('GHG energy - GHG Emissions (M 1'!E9*1000000*1000)/'GDP - GDP (PPP, Current INtl do'!F10</f>
        <v>0.41347208849692263</v>
      </c>
      <c r="G10" s="126">
        <f>('GHG energy - GHG Emissions (M 1'!F9*1000000*1000)/'GDP - GDP (PPP, Current INtl do'!G10</f>
        <v>0.42432861927657589</v>
      </c>
      <c r="H10" s="126">
        <f>('GHG energy - GHG Emissions (M 1'!G9*1000000*1000)/'GDP - GDP (PPP, Current INtl do'!H10</f>
        <v>0.41126055951203899</v>
      </c>
      <c r="I10" s="126">
        <f>('GHG energy - GHG Emissions (M 1'!H9*1000000*1000)/'GDP - GDP (PPP, Current INtl do'!I10</f>
        <v>0.40067922698987513</v>
      </c>
      <c r="J10" s="126">
        <f>('GHG energy - GHG Emissions (M 1'!I9*1000000*1000)/'GDP - GDP (PPP, Current INtl do'!J10</f>
        <v>0.38649410612028517</v>
      </c>
      <c r="K10" s="126">
        <f>('GHG energy - GHG Emissions (M 1'!J9*1000000*1000)/'GDP - GDP (PPP, Current INtl do'!K10</f>
        <v>0.37620197481539241</v>
      </c>
      <c r="L10" s="126">
        <f>('GHG energy - GHG Emissions (M 1'!K9*1000000*1000)/'GDP - GDP (PPP, Current INtl do'!L10</f>
        <v>0.38367713244065099</v>
      </c>
      <c r="M10" s="126">
        <f>('GHG energy - GHG Emissions (M 1'!L9*1000000*1000)/'GDP - GDP (PPP, Current INtl do'!M10</f>
        <v>0.37066875448226122</v>
      </c>
      <c r="N10" s="126">
        <f>('GHG energy - GHG Emissions (M 1'!M9*1000000*1000)/'GDP - GDP (PPP, Current INtl do'!N10</f>
        <v>0.35605168202989856</v>
      </c>
      <c r="O10" s="126">
        <f>('GHG energy - GHG Emissions (M 1'!N9*1000000*1000)/'GDP - GDP (PPP, Current INtl do'!O10</f>
        <v>0.35113476409092953</v>
      </c>
      <c r="P10" s="126">
        <f>('GHG energy - GHG Emissions (M 1'!O9*1000000*1000)/'GDP - GDP (PPP, Current INtl do'!P10</f>
        <v>0.34777797519356896</v>
      </c>
      <c r="Q10" s="126">
        <f>('GHG energy - GHG Emissions (M 1'!P9*1000000*1000)/'GDP - GDP (PPP, Current INtl do'!Q10</f>
        <v>0.33703172139244247</v>
      </c>
      <c r="R10" s="126">
        <f>('GHG energy - GHG Emissions (M 1'!Q9*1000000*1000)/'GDP - GDP (PPP, Current INtl do'!R10</f>
        <v>0.3183481810183264</v>
      </c>
      <c r="S10" s="126">
        <f>('GHG energy - GHG Emissions (M 1'!R9*1000000*1000)/'GDP - GDP (PPP, Current INtl do'!S10</f>
        <v>0.30273577213353964</v>
      </c>
      <c r="T10" s="126">
        <f>('GHG energy - GHG Emissions (M 1'!S9*1000000*1000)/'GDP - GDP (PPP, Current INtl do'!T10</f>
        <v>0.29342018062400854</v>
      </c>
      <c r="U10" s="126">
        <f>('GHG energy - GHG Emissions (M 1'!T9*1000000*1000)/'GDP - GDP (PPP, Current INtl do'!U10</f>
        <v>0.2818854468285355</v>
      </c>
      <c r="V10" s="126">
        <f>('GHG energy - GHG Emissions (M 1'!U9*1000000*1000)/'GDP - GDP (PPP, Current INtl do'!V10</f>
        <v>0.27034213860208151</v>
      </c>
      <c r="W10" s="126">
        <f>('GHG energy - GHG Emissions (M 1'!V9*1000000*1000)/'GDP - GDP (PPP, Current INtl do'!W10</f>
        <v>0.27080139697485828</v>
      </c>
      <c r="X10" s="126">
        <f>('GHG energy - GHG Emissions (M 1'!W9*1000000*1000)/'GDP - GDP (PPP, Current INtl do'!X10</f>
        <v>0.27117295621627008</v>
      </c>
      <c r="Y10" s="126">
        <f>('GHG energy - GHG Emissions (M 1'!X9*1000000*1000)/'GDP - GDP (PPP, Current INtl do'!Y10</f>
        <v>0.26951225558987474</v>
      </c>
      <c r="Z10" s="126">
        <f>('GHG energy - GHG Emissions (M 1'!Y9*1000000*1000)/'GDP - GDP (PPP, Current INtl do'!Z10</f>
        <v>0.26643517414131468</v>
      </c>
      <c r="AA10" s="126">
        <f>('GHG energy - GHG Emissions (M 1'!Z9*1000000*1000)/'GDP - GDP (PPP, Current INtl do'!AA10</f>
        <v>0.26044482060202151</v>
      </c>
      <c r="AB10" s="126">
        <f>('GHG energy - GHG Emissions (M 1'!AA9*1000000*1000)/'GDP - GDP (PPP, Current INtl do'!AB10</f>
        <v>0.24987893572331241</v>
      </c>
      <c r="AC10" s="111"/>
      <c r="AD10" s="20">
        <f>(AB10-C10)/C10</f>
        <v>-0.45803403397107445</v>
      </c>
      <c r="AE10" s="19"/>
    </row>
    <row r="11" spans="2:31" ht="22.25" customHeight="1" x14ac:dyDescent="0.2">
      <c r="B11" s="16" t="s">
        <v>9</v>
      </c>
      <c r="C11" s="127">
        <f>('GHG energy - GHG Emissions (M 1'!B10*1000000*1000)/'GDP - GDP (PPP, Current INtl do'!C11</f>
        <v>1.3801938808104961</v>
      </c>
      <c r="D11" s="32">
        <f>('GHG energy - GHG Emissions (M 1'!C10*1000000*1000)/'GDP - GDP (PPP, Current INtl do'!D11</f>
        <v>1.7808439024746567</v>
      </c>
      <c r="E11" s="32">
        <f>('GHG energy - GHG Emissions (M 1'!D10*1000000*1000)/'GDP - GDP (PPP, Current INtl do'!E11</f>
        <v>1.7388067073579405</v>
      </c>
      <c r="F11" s="32">
        <f>('GHG energy - GHG Emissions (M 1'!E10*1000000*1000)/'GDP - GDP (PPP, Current INtl do'!F11</f>
        <v>1.4778936648947258</v>
      </c>
      <c r="G11" s="32">
        <f>('GHG energy - GHG Emissions (M 1'!F10*1000000*1000)/'GDP - GDP (PPP, Current INtl do'!G11</f>
        <v>1.2126096973625891</v>
      </c>
      <c r="H11" s="32">
        <f>('GHG energy - GHG Emissions (M 1'!G10*1000000*1000)/'GDP - GDP (PPP, Current INtl do'!H11</f>
        <v>1.1130269151740424</v>
      </c>
      <c r="I11" s="32">
        <f>('GHG energy - GHG Emissions (M 1'!H10*1000000*1000)/'GDP - GDP (PPP, Current INtl do'!I11</f>
        <v>1.0855098482158019</v>
      </c>
      <c r="J11" s="32">
        <f>('GHG energy - GHG Emissions (M 1'!I10*1000000*1000)/'GDP - GDP (PPP, Current INtl do'!J11</f>
        <v>0.98459122946021249</v>
      </c>
      <c r="K11" s="32">
        <f>('GHG energy - GHG Emissions (M 1'!J10*1000000*1000)/'GDP - GDP (PPP, Current INtl do'!K11</f>
        <v>0.94254035995011343</v>
      </c>
      <c r="L11" s="32">
        <f>('GHG energy - GHG Emissions (M 1'!K10*1000000*1000)/'GDP - GDP (PPP, Current INtl do'!L11</f>
        <v>0.88268322008309152</v>
      </c>
      <c r="M11" s="32">
        <f>('GHG energy - GHG Emissions (M 1'!L10*1000000*1000)/'GDP - GDP (PPP, Current INtl do'!M11</f>
        <v>0.84788083383115598</v>
      </c>
      <c r="N11" s="32">
        <f>('GHG energy - GHG Emissions (M 1'!M10*1000000*1000)/'GDP - GDP (PPP, Current INtl do'!N11</f>
        <v>0.84572973051741895</v>
      </c>
      <c r="O11" s="32">
        <f>('GHG energy - GHG Emissions (M 1'!N10*1000000*1000)/'GDP - GDP (PPP, Current INtl do'!O11</f>
        <v>0.83599141313526115</v>
      </c>
      <c r="P11" s="32">
        <f>('GHG energy - GHG Emissions (M 1'!O10*1000000*1000)/'GDP - GDP (PPP, Current INtl do'!P11</f>
        <v>0.74260574198887375</v>
      </c>
      <c r="Q11" s="32">
        <f>('GHG energy - GHG Emissions (M 1'!P10*1000000*1000)/'GDP - GDP (PPP, Current INtl do'!Q11</f>
        <v>0.69535877906992938</v>
      </c>
      <c r="R11" s="32">
        <f>('GHG energy - GHG Emissions (M 1'!Q10*1000000*1000)/'GDP - GDP (PPP, Current INtl do'!R11</f>
        <v>0.62892841985006265</v>
      </c>
      <c r="S11" s="32">
        <f>('GHG energy - GHG Emissions (M 1'!R10*1000000*1000)/'GDP - GDP (PPP, Current INtl do'!S11</f>
        <v>0.6167325384610397</v>
      </c>
      <c r="T11" s="32">
        <f>('GHG energy - GHG Emissions (M 1'!S10*1000000*1000)/'GDP - GDP (PPP, Current INtl do'!T11</f>
        <v>0.69973876982277639</v>
      </c>
      <c r="U11" s="32">
        <f>('GHG energy - GHG Emissions (M 1'!T10*1000000*1000)/'GDP - GDP (PPP, Current INtl do'!U11</f>
        <v>0.62884683607534353</v>
      </c>
      <c r="V11" s="32">
        <f>('GHG energy - GHG Emissions (M 1'!U10*1000000*1000)/'GDP - GDP (PPP, Current INtl do'!V11</f>
        <v>0.68796444072698915</v>
      </c>
      <c r="W11" s="32">
        <f>('GHG energy - GHG Emissions (M 1'!V10*1000000*1000)/'GDP - GDP (PPP, Current INtl do'!W11</f>
        <v>1.2026901008116122</v>
      </c>
      <c r="X11" s="32">
        <f>('GHG energy - GHG Emissions (M 1'!W10*1000000*1000)/'GDP - GDP (PPP, Current INtl do'!X11</f>
        <v>1.123713652728092</v>
      </c>
      <c r="Y11" s="32">
        <f>('GHG energy - GHG Emissions (M 1'!X10*1000000*1000)/'GDP - GDP (PPP, Current INtl do'!Y11</f>
        <v>1.1655932300311351</v>
      </c>
      <c r="Z11" s="32">
        <f>('GHG energy - GHG Emissions (M 1'!Y10*1000000*1000)/'GDP - GDP (PPP, Current INtl do'!Z11</f>
        <v>1.3056178304611541</v>
      </c>
      <c r="AA11" s="32">
        <f>('GHG energy - GHG Emissions (M 1'!Z10*1000000*1000)/'GDP - GDP (PPP, Current INtl do'!AA11</f>
        <v>1.2619950031975344</v>
      </c>
      <c r="AB11" s="32">
        <f>('GHG energy - GHG Emissions (M 1'!AA10*1000000*1000)/'GDP - GDP (PPP, Current INtl do'!AB11</f>
        <v>1.2506381266739426</v>
      </c>
      <c r="AC11" s="19"/>
      <c r="AD11" s="23">
        <f>(AB11-C11)/C11</f>
        <v>-9.3867793458462537E-2</v>
      </c>
      <c r="AE11" s="19"/>
    </row>
    <row r="12" spans="2:31" ht="22.25" customHeight="1" x14ac:dyDescent="0.2">
      <c r="B12" s="16" t="s">
        <v>10</v>
      </c>
      <c r="C12" s="125">
        <f>('GHG energy - GHG Emissions (M 1'!B11*1000000*1000)/'GDP - GDP (PPP, Current INtl do'!C12</f>
        <v>0.6822538884441387</v>
      </c>
      <c r="D12" s="126">
        <f>('GHG energy - GHG Emissions (M 1'!C11*1000000*1000)/'GDP - GDP (PPP, Current INtl do'!D12</f>
        <v>0.63301211186042117</v>
      </c>
      <c r="E12" s="126">
        <f>('GHG energy - GHG Emissions (M 1'!D11*1000000*1000)/'GDP - GDP (PPP, Current INtl do'!E12</f>
        <v>0.63553496008405452</v>
      </c>
      <c r="F12" s="126">
        <f>('GHG energy - GHG Emissions (M 1'!E11*1000000*1000)/'GDP - GDP (PPP, Current INtl do'!F12</f>
        <v>0.65971270713089358</v>
      </c>
      <c r="G12" s="126">
        <f>('GHG energy - GHG Emissions (M 1'!F11*1000000*1000)/'GDP - GDP (PPP, Current INtl do'!G12</f>
        <v>0.63701434278907687</v>
      </c>
      <c r="H12" s="126">
        <f>('GHG energy - GHG Emissions (M 1'!G11*1000000*1000)/'GDP - GDP (PPP, Current INtl do'!H12</f>
        <v>0.62101992553724794</v>
      </c>
      <c r="I12" s="126">
        <f>('GHG energy - GHG Emissions (M 1'!H11*1000000*1000)/'GDP - GDP (PPP, Current INtl do'!I12</f>
        <v>0.60881765096700358</v>
      </c>
      <c r="J12" s="126">
        <f>('GHG energy - GHG Emissions (M 1'!I11*1000000*1000)/'GDP - GDP (PPP, Current INtl do'!J12</f>
        <v>0.60396382022014561</v>
      </c>
      <c r="K12" s="126">
        <f>('GHG energy - GHG Emissions (M 1'!J11*1000000*1000)/'GDP - GDP (PPP, Current INtl do'!K12</f>
        <v>0.53589132206032819</v>
      </c>
      <c r="L12" s="126">
        <f>('GHG energy - GHG Emissions (M 1'!K11*1000000*1000)/'GDP - GDP (PPP, Current INtl do'!L12</f>
        <v>0.52168560197559333</v>
      </c>
      <c r="M12" s="126">
        <f>('GHG energy - GHG Emissions (M 1'!L11*1000000*1000)/'GDP - GDP (PPP, Current INtl do'!M12</f>
        <v>0.52607973611753933</v>
      </c>
      <c r="N12" s="126">
        <f>('GHG energy - GHG Emissions (M 1'!M11*1000000*1000)/'GDP - GDP (PPP, Current INtl do'!N12</f>
        <v>0.49498433170644401</v>
      </c>
      <c r="O12" s="126">
        <f>('GHG energy - GHG Emissions (M 1'!N11*1000000*1000)/'GDP - GDP (PPP, Current INtl do'!O12</f>
        <v>0.47003393339874133</v>
      </c>
      <c r="P12" s="126">
        <f>('GHG energy - GHG Emissions (M 1'!O11*1000000*1000)/'GDP - GDP (PPP, Current INtl do'!P12</f>
        <v>0.45506027142968597</v>
      </c>
      <c r="Q12" s="126">
        <f>('GHG energy - GHG Emissions (M 1'!P11*1000000*1000)/'GDP - GDP (PPP, Current INtl do'!Q12</f>
        <v>0.43674034197539741</v>
      </c>
      <c r="R12" s="126">
        <f>('GHG energy - GHG Emissions (M 1'!Q11*1000000*1000)/'GDP - GDP (PPP, Current INtl do'!R12</f>
        <v>0.39672846399370137</v>
      </c>
      <c r="S12" s="126">
        <f>('GHG energy - GHG Emissions (M 1'!R11*1000000*1000)/'GDP - GDP (PPP, Current INtl do'!S12</f>
        <v>0.37589955320749263</v>
      </c>
      <c r="T12" s="126">
        <f>('GHG energy - GHG Emissions (M 1'!S11*1000000*1000)/'GDP - GDP (PPP, Current INtl do'!T12</f>
        <v>0.36564312126581577</v>
      </c>
      <c r="U12" s="126">
        <f>('GHG energy - GHG Emissions (M 1'!T11*1000000*1000)/'GDP - GDP (PPP, Current INtl do'!U12</f>
        <v>0.36079576709069933</v>
      </c>
      <c r="V12" s="126">
        <f>('GHG energy - GHG Emissions (M 1'!U11*1000000*1000)/'GDP - GDP (PPP, Current INtl do'!V12</f>
        <v>0.36410841591824722</v>
      </c>
      <c r="W12" s="126">
        <f>('GHG energy - GHG Emissions (M 1'!V11*1000000*1000)/'GDP - GDP (PPP, Current INtl do'!W12</f>
        <v>0.37617304899537435</v>
      </c>
      <c r="X12" s="126">
        <f>('GHG energy - GHG Emissions (M 1'!W11*1000000*1000)/'GDP - GDP (PPP, Current INtl do'!X12</f>
        <v>0.37764569539044346</v>
      </c>
      <c r="Y12" s="126">
        <f>('GHG energy - GHG Emissions (M 1'!X11*1000000*1000)/'GDP - GDP (PPP, Current INtl do'!Y12</f>
        <v>0.36219932518262615</v>
      </c>
      <c r="Z12" s="126">
        <f>('GHG energy - GHG Emissions (M 1'!Y11*1000000*1000)/'GDP - GDP (PPP, Current INtl do'!Z12</f>
        <v>0.36090150482353944</v>
      </c>
      <c r="AA12" s="126">
        <f>('GHG energy - GHG Emissions (M 1'!Z11*1000000*1000)/'GDP - GDP (PPP, Current INtl do'!AA12</f>
        <v>0.35087715888641541</v>
      </c>
      <c r="AB12" s="126">
        <f>('GHG energy - GHG Emissions (M 1'!AA11*1000000*1000)/'GDP - GDP (PPP, Current INtl do'!AB12</f>
        <v>0.33861436698050978</v>
      </c>
      <c r="AC12" s="19"/>
      <c r="AD12" s="20">
        <f>(AB12-C12)/C12</f>
        <v>-0.5036827598700675</v>
      </c>
      <c r="AE12" s="19"/>
    </row>
    <row r="13" spans="2:31" ht="22.25" customHeight="1" x14ac:dyDescent="0.2">
      <c r="B13" s="16" t="s">
        <v>62</v>
      </c>
      <c r="C13" s="127"/>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19"/>
      <c r="AD13" s="23"/>
      <c r="AE13" s="19"/>
    </row>
    <row r="14" spans="2:31" ht="22.25" customHeight="1" x14ac:dyDescent="0.2">
      <c r="B14" s="24" t="s">
        <v>12</v>
      </c>
      <c r="C14" s="128"/>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9"/>
      <c r="AD14" s="27"/>
      <c r="AE14" s="19"/>
    </row>
    <row r="15" spans="2:31" ht="22.25" customHeight="1" x14ac:dyDescent="0.2">
      <c r="B15" s="24" t="s">
        <v>13</v>
      </c>
      <c r="C15" s="128"/>
      <c r="D15" s="129"/>
      <c r="E15" s="129"/>
      <c r="F15" s="129"/>
      <c r="G15" s="129"/>
      <c r="H15" s="129"/>
      <c r="I15" s="129"/>
      <c r="J15" s="129"/>
      <c r="K15" s="129"/>
      <c r="L15" s="129"/>
      <c r="M15" s="129"/>
      <c r="N15" s="129"/>
      <c r="O15" s="129"/>
      <c r="P15" s="129"/>
      <c r="Q15" s="129"/>
      <c r="R15" s="129"/>
      <c r="S15" s="129"/>
      <c r="T15" s="129"/>
      <c r="U15" s="129"/>
      <c r="V15" s="129"/>
      <c r="W15" s="129"/>
      <c r="X15" s="129"/>
      <c r="Y15" s="129"/>
      <c r="Z15" s="129"/>
      <c r="AA15" s="129"/>
      <c r="AB15" s="129"/>
      <c r="AC15" s="19"/>
      <c r="AD15" s="27"/>
      <c r="AE15" s="19"/>
    </row>
    <row r="16" spans="2:31" ht="22.25" customHeight="1" x14ac:dyDescent="0.2">
      <c r="B16" s="16" t="s">
        <v>14</v>
      </c>
      <c r="C16" s="125">
        <f>('GHG energy - GHG Emissions (M 1'!B15*1000000*1000)/'GDP - GDP (PPP, Current INtl do'!C16</f>
        <v>2.1909833883357805</v>
      </c>
      <c r="D16" s="126">
        <f>('GHG energy - GHG Emissions (M 1'!C15*1000000*1000)/'GDP - GDP (PPP, Current INtl do'!D16</f>
        <v>2.2963741762965699</v>
      </c>
      <c r="E16" s="126">
        <f>('GHG energy - GHG Emissions (M 1'!D15*1000000*1000)/'GDP - GDP (PPP, Current INtl do'!E16</f>
        <v>2.1950685827542014</v>
      </c>
      <c r="F16" s="126">
        <f>('GHG energy - GHG Emissions (M 1'!E15*1000000*1000)/'GDP - GDP (PPP, Current INtl do'!F16</f>
        <v>1.9581885791176765</v>
      </c>
      <c r="G16" s="126">
        <f>('GHG energy - GHG Emissions (M 1'!F15*1000000*1000)/'GDP - GDP (PPP, Current INtl do'!G16</f>
        <v>1.9633969859263491</v>
      </c>
      <c r="H16" s="126">
        <f>('GHG energy - GHG Emissions (M 1'!G15*1000000*1000)/'GDP - GDP (PPP, Current INtl do'!H16</f>
        <v>1.7736099222791917</v>
      </c>
      <c r="I16" s="126">
        <f>('GHG energy - GHG Emissions (M 1'!H15*1000000*1000)/'GDP - GDP (PPP, Current INtl do'!I16</f>
        <v>1.4580337464753903</v>
      </c>
      <c r="J16" s="126">
        <f>('GHG energy - GHG Emissions (M 1'!I15*1000000*1000)/'GDP - GDP (PPP, Current INtl do'!J16</f>
        <v>1.2794010031396457</v>
      </c>
      <c r="K16" s="126">
        <f>('GHG energy - GHG Emissions (M 1'!J15*1000000*1000)/'GDP - GDP (PPP, Current INtl do'!K16</f>
        <v>1.268873051105222</v>
      </c>
      <c r="L16" s="126">
        <f>('GHG energy - GHG Emissions (M 1'!K15*1000000*1000)/'GDP - GDP (PPP, Current INtl do'!L16</f>
        <v>1.1133958965154869</v>
      </c>
      <c r="M16" s="126">
        <f>('GHG energy - GHG Emissions (M 1'!L15*1000000*1000)/'GDP - GDP (PPP, Current INtl do'!M16</f>
        <v>1.0051306013256496</v>
      </c>
      <c r="N16" s="126">
        <f>('GHG energy - GHG Emissions (M 1'!M15*1000000*1000)/'GDP - GDP (PPP, Current INtl do'!N16</f>
        <v>0.96666315307984585</v>
      </c>
      <c r="O16" s="126">
        <f>('GHG energy - GHG Emissions (M 1'!N15*1000000*1000)/'GDP - GDP (PPP, Current INtl do'!O16</f>
        <v>0.87946975773159541</v>
      </c>
      <c r="P16" s="126">
        <f>('GHG energy - GHG Emissions (M 1'!O15*1000000*1000)/'GDP - GDP (PPP, Current INtl do'!P16</f>
        <v>0.83889793317740013</v>
      </c>
      <c r="Q16" s="126">
        <f>('GHG energy - GHG Emissions (M 1'!P15*1000000*1000)/'GDP - GDP (PPP, Current INtl do'!Q16</f>
        <v>0.90649893443668084</v>
      </c>
      <c r="R16" s="126">
        <f>('GHG energy - GHG Emissions (M 1'!Q15*1000000*1000)/'GDP - GDP (PPP, Current INtl do'!R16</f>
        <v>0.82036420115751452</v>
      </c>
      <c r="S16" s="126">
        <f>('GHG energy - GHG Emissions (M 1'!R15*1000000*1000)/'GDP - GDP (PPP, Current INtl do'!S16</f>
        <v>0.78102437931607449</v>
      </c>
      <c r="T16" s="126">
        <f>('GHG energy - GHG Emissions (M 1'!S15*1000000*1000)/'GDP - GDP (PPP, Current INtl do'!T16</f>
        <v>0.806375846630356</v>
      </c>
      <c r="U16" s="126">
        <f>('GHG energy - GHG Emissions (M 1'!T15*1000000*1000)/'GDP - GDP (PPP, Current INtl do'!U16</f>
        <v>0.64111449816612576</v>
      </c>
      <c r="V16" s="126">
        <f>('GHG energy - GHG Emissions (M 1'!U15*1000000*1000)/'GDP - GDP (PPP, Current INtl do'!V16</f>
        <v>0.56022472544929036</v>
      </c>
      <c r="W16" s="126">
        <f>('GHG energy - GHG Emissions (M 1'!V15*1000000*1000)/'GDP - GDP (PPP, Current INtl do'!W16</f>
        <v>0.76675594633249922</v>
      </c>
      <c r="X16" s="126">
        <f>('GHG energy - GHG Emissions (M 1'!W15*1000000*1000)/'GDP - GDP (PPP, Current INtl do'!X16</f>
        <v>0.73493946439270097</v>
      </c>
      <c r="Y16" s="126">
        <f>('GHG energy - GHG Emissions (M 1'!X15*1000000*1000)/'GDP - GDP (PPP, Current INtl do'!Y16</f>
        <v>0.65032619528111613</v>
      </c>
      <c r="Z16" s="126">
        <f>('GHG energy - GHG Emissions (M 1'!Y15*1000000*1000)/'GDP - GDP (PPP, Current INtl do'!Z16</f>
        <v>0.64861975194646859</v>
      </c>
      <c r="AA16" s="126">
        <f>('GHG energy - GHG Emissions (M 1'!Z15*1000000*1000)/'GDP - GDP (PPP, Current INtl do'!AA16</f>
        <v>0.62282068573551774</v>
      </c>
      <c r="AB16" s="126">
        <f>('GHG energy - GHG Emissions (M 1'!AA15*1000000*1000)/'GDP - GDP (PPP, Current INtl do'!AB16</f>
        <v>0.59881631630080834</v>
      </c>
      <c r="AC16" s="19"/>
      <c r="AD16" s="20">
        <f>(AB16-C16)/C16</f>
        <v>-0.72669061778891197</v>
      </c>
      <c r="AE16" s="19"/>
    </row>
    <row r="17" spans="2:31" ht="22.25" customHeight="1" x14ac:dyDescent="0.2">
      <c r="B17" s="16" t="s">
        <v>15</v>
      </c>
      <c r="C17" s="127">
        <f>('GHG energy - GHG Emissions (M 1'!B16*1000000*1000)/'GDP - GDP (PPP, Current INtl do'!C17</f>
        <v>1.2735736645549462</v>
      </c>
      <c r="D17" s="32">
        <f>('GHG energy - GHG Emissions (M 1'!C16*1000000*1000)/'GDP - GDP (PPP, Current INtl do'!D17</f>
        <v>1.2892208762836115</v>
      </c>
      <c r="E17" s="32">
        <f>('GHG energy - GHG Emissions (M 1'!D16*1000000*1000)/'GDP - GDP (PPP, Current INtl do'!E17</f>
        <v>1.3552600823092968</v>
      </c>
      <c r="F17" s="32">
        <f>('GHG energy - GHG Emissions (M 1'!E16*1000000*1000)/'GDP - GDP (PPP, Current INtl do'!F17</f>
        <v>1.2034224077984821</v>
      </c>
      <c r="G17" s="32">
        <f>('GHG energy - GHG Emissions (M 1'!F16*1000000*1000)/'GDP - GDP (PPP, Current INtl do'!G17</f>
        <v>1.0649526938363498</v>
      </c>
      <c r="H17" s="32">
        <f>('GHG energy - GHG Emissions (M 1'!G16*1000000*1000)/'GDP - GDP (PPP, Current INtl do'!H17</f>
        <v>0.8022560802283164</v>
      </c>
      <c r="I17" s="32">
        <f>('GHG energy - GHG Emissions (M 1'!H16*1000000*1000)/'GDP - GDP (PPP, Current INtl do'!I17</f>
        <v>0.92519678122206772</v>
      </c>
      <c r="J17" s="32">
        <f>('GHG energy - GHG Emissions (M 1'!I16*1000000*1000)/'GDP - GDP (PPP, Current INtl do'!J17</f>
        <v>0.81531678834899834</v>
      </c>
      <c r="K17" s="32">
        <f>('GHG energy - GHG Emissions (M 1'!J16*1000000*1000)/'GDP - GDP (PPP, Current INtl do'!K17</f>
        <v>0.8383291189244233</v>
      </c>
      <c r="L17" s="32">
        <f>('GHG energy - GHG Emissions (M 1'!K16*1000000*1000)/'GDP - GDP (PPP, Current INtl do'!L17</f>
        <v>0.62489726995588024</v>
      </c>
      <c r="M17" s="32">
        <f>('GHG energy - GHG Emissions (M 1'!L16*1000000*1000)/'GDP - GDP (PPP, Current INtl do'!M17</f>
        <v>0.57499500615678323</v>
      </c>
      <c r="N17" s="32">
        <f>('GHG energy - GHG Emissions (M 1'!M16*1000000*1000)/'GDP - GDP (PPP, Current INtl do'!N17</f>
        <v>0.44847483626469542</v>
      </c>
      <c r="O17" s="32">
        <f>('GHG energy - GHG Emissions (M 1'!N16*1000000*1000)/'GDP - GDP (PPP, Current INtl do'!O17</f>
        <v>0.56240518916680193</v>
      </c>
      <c r="P17" s="32">
        <f>('GHG energy - GHG Emissions (M 1'!O16*1000000*1000)/'GDP - GDP (PPP, Current INtl do'!P17</f>
        <v>0.56510895273825446</v>
      </c>
      <c r="Q17" s="32">
        <f>('GHG energy - GHG Emissions (M 1'!P16*1000000*1000)/'GDP - GDP (PPP, Current INtl do'!Q17</f>
        <v>0.55511135805724821</v>
      </c>
      <c r="R17" s="32">
        <f>('GHG energy - GHG Emissions (M 1'!Q16*1000000*1000)/'GDP - GDP (PPP, Current INtl do'!R17</f>
        <v>0.49436086682209557</v>
      </c>
      <c r="S17" s="32">
        <f>('GHG energy - GHG Emissions (M 1'!R16*1000000*1000)/'GDP - GDP (PPP, Current INtl do'!S17</f>
        <v>0.45822904135125331</v>
      </c>
      <c r="T17" s="32">
        <f>('GHG energy - GHG Emissions (M 1'!S16*1000000*1000)/'GDP - GDP (PPP, Current INtl do'!T17</f>
        <v>0.43933532906888201</v>
      </c>
      <c r="U17" s="32">
        <f>('GHG energy - GHG Emissions (M 1'!T16*1000000*1000)/'GDP - GDP (PPP, Current INtl do'!U17</f>
        <v>0.53674969175324561</v>
      </c>
      <c r="V17" s="32">
        <f>('GHG energy - GHG Emissions (M 1'!U16*1000000*1000)/'GDP - GDP (PPP, Current INtl do'!V17</f>
        <v>0.45901945870535837</v>
      </c>
      <c r="W17" s="32">
        <f>('GHG energy - GHG Emissions (M 1'!V16*1000000*1000)/'GDP - GDP (PPP, Current INtl do'!W17</f>
        <v>0.42832122453556282</v>
      </c>
      <c r="X17" s="32">
        <f>('GHG energy - GHG Emissions (M 1'!W16*1000000*1000)/'GDP - GDP (PPP, Current INtl do'!X17</f>
        <v>0.47500631634875673</v>
      </c>
      <c r="Y17" s="32">
        <f>('GHG energy - GHG Emissions (M 1'!X16*1000000*1000)/'GDP - GDP (PPP, Current INtl do'!Y17</f>
        <v>0.61706914845365513</v>
      </c>
      <c r="Z17" s="32">
        <f>('GHG energy - GHG Emissions (M 1'!Y16*1000000*1000)/'GDP - GDP (PPP, Current INtl do'!Z17</f>
        <v>0.53242359044033927</v>
      </c>
      <c r="AA17" s="32">
        <f>('GHG energy - GHG Emissions (M 1'!Z16*1000000*1000)/'GDP - GDP (PPP, Current INtl do'!AA17</f>
        <v>0.49053864760488214</v>
      </c>
      <c r="AB17" s="32">
        <f>('GHG energy - GHG Emissions (M 1'!AA16*1000000*1000)/'GDP - GDP (PPP, Current INtl do'!AB17</f>
        <v>0.48177306945863319</v>
      </c>
      <c r="AC17" s="19"/>
      <c r="AD17" s="23">
        <f>(AB17-C17)/C17</f>
        <v>-0.6217155843694443</v>
      </c>
      <c r="AE17" s="19"/>
    </row>
    <row r="18" spans="2:31" ht="22.25" customHeight="1" x14ac:dyDescent="0.2">
      <c r="B18" s="16" t="s">
        <v>16</v>
      </c>
      <c r="C18" s="125">
        <f>('GHG energy - GHG Emissions (M 1'!B17*1000000*1000)/'GDP - GDP (PPP, Current INtl do'!C18</f>
        <v>0.64951403472024039</v>
      </c>
      <c r="D18" s="126">
        <f>('GHG energy - GHG Emissions (M 1'!C17*1000000*1000)/'GDP - GDP (PPP, Current INtl do'!D18</f>
        <v>0.65217838013959717</v>
      </c>
      <c r="E18" s="126">
        <f>('GHG energy - GHG Emissions (M 1'!D17*1000000*1000)/'GDP - GDP (PPP, Current INtl do'!E18</f>
        <v>0.8315023366458999</v>
      </c>
      <c r="F18" s="126">
        <f>('GHG energy - GHG Emissions (M 1'!E17*1000000*1000)/'GDP - GDP (PPP, Current INtl do'!F18</f>
        <v>0.69569454789738527</v>
      </c>
      <c r="G18" s="126">
        <f>('GHG energy - GHG Emissions (M 1'!F17*1000000*1000)/'GDP - GDP (PPP, Current INtl do'!G18</f>
        <v>0.39410720969210772</v>
      </c>
      <c r="H18" s="126">
        <f>('GHG energy - GHG Emissions (M 1'!G17*1000000*1000)/'GDP - GDP (PPP, Current INtl do'!H18</f>
        <v>0.45855021158490694</v>
      </c>
      <c r="I18" s="126">
        <f>('GHG energy - GHG Emissions (M 1'!H17*1000000*1000)/'GDP - GDP (PPP, Current INtl do'!I18</f>
        <v>0.62396901881899103</v>
      </c>
      <c r="J18" s="126">
        <f>('GHG energy - GHG Emissions (M 1'!I17*1000000*1000)/'GDP - GDP (PPP, Current INtl do'!J18</f>
        <v>0.45925695310653558</v>
      </c>
      <c r="K18" s="126">
        <f>('GHG energy - GHG Emissions (M 1'!J17*1000000*1000)/'GDP - GDP (PPP, Current INtl do'!K18</f>
        <v>0.50055126166642694</v>
      </c>
      <c r="L18" s="126">
        <f>('GHG energy - GHG Emissions (M 1'!K17*1000000*1000)/'GDP - GDP (PPP, Current INtl do'!L18</f>
        <v>0.47960496176697753</v>
      </c>
      <c r="M18" s="126">
        <f>('GHG energy - GHG Emissions (M 1'!L17*1000000*1000)/'GDP - GDP (PPP, Current INtl do'!M18</f>
        <v>0.38446482260033077</v>
      </c>
      <c r="N18" s="126">
        <f>('GHG energy - GHG Emissions (M 1'!M17*1000000*1000)/'GDP - GDP (PPP, Current INtl do'!N18</f>
        <v>0.34949353026693714</v>
      </c>
      <c r="O18" s="126">
        <f>('GHG energy - GHG Emissions (M 1'!N17*1000000*1000)/'GDP - GDP (PPP, Current INtl do'!O18</f>
        <v>0.25498839905471576</v>
      </c>
      <c r="P18" s="126">
        <f>('GHG energy - GHG Emissions (M 1'!O17*1000000*1000)/'GDP - GDP (PPP, Current INtl do'!P18</f>
        <v>0.24849729005738228</v>
      </c>
      <c r="Q18" s="126">
        <f>('GHG energy - GHG Emissions (M 1'!P17*1000000*1000)/'GDP - GDP (PPP, Current INtl do'!Q18</f>
        <v>0.27078601459553447</v>
      </c>
      <c r="R18" s="126">
        <f>('GHG energy - GHG Emissions (M 1'!Q17*1000000*1000)/'GDP - GDP (PPP, Current INtl do'!R18</f>
        <v>0.23426367864327399</v>
      </c>
      <c r="S18" s="126">
        <f>('GHG energy - GHG Emissions (M 1'!R17*1000000*1000)/'GDP - GDP (PPP, Current INtl do'!S18</f>
        <v>0.23122943829527731</v>
      </c>
      <c r="T18" s="126">
        <f>('GHG energy - GHG Emissions (M 1'!S17*1000000*1000)/'GDP - GDP (PPP, Current INtl do'!T18</f>
        <v>0.25418389075637443</v>
      </c>
      <c r="U18" s="126">
        <f>('GHG energy - GHG Emissions (M 1'!T17*1000000*1000)/'GDP - GDP (PPP, Current INtl do'!U18</f>
        <v>0.20746578754687206</v>
      </c>
      <c r="V18" s="126">
        <f>('GHG energy - GHG Emissions (M 1'!U17*1000000*1000)/'GDP - GDP (PPP, Current INtl do'!V18</f>
        <v>0.16755768248631372</v>
      </c>
      <c r="W18" s="126">
        <f>('GHG energy - GHG Emissions (M 1'!V17*1000000*1000)/'GDP - GDP (PPP, Current INtl do'!W18</f>
        <v>0.16124117925665812</v>
      </c>
      <c r="X18" s="126">
        <f>('GHG energy - GHG Emissions (M 1'!W17*1000000*1000)/'GDP - GDP (PPP, Current INtl do'!X18</f>
        <v>0.13586105766571341</v>
      </c>
      <c r="Y18" s="126">
        <f>('GHG energy - GHG Emissions (M 1'!X17*1000000*1000)/'GDP - GDP (PPP, Current INtl do'!Y18</f>
        <v>0.16126731791987067</v>
      </c>
      <c r="Z18" s="126">
        <f>('GHG energy - GHG Emissions (M 1'!Y17*1000000*1000)/'GDP - GDP (PPP, Current INtl do'!Z18</f>
        <v>0.17349145171625099</v>
      </c>
      <c r="AA18" s="126">
        <f>('GHG energy - GHG Emissions (M 1'!Z17*1000000*1000)/'GDP - GDP (PPP, Current INtl do'!AA18</f>
        <v>0.15735297739462459</v>
      </c>
      <c r="AB18" s="126">
        <f>('GHG energy - GHG Emissions (M 1'!AA17*1000000*1000)/'GDP - GDP (PPP, Current INtl do'!AB18</f>
        <v>0.15015079588286698</v>
      </c>
      <c r="AC18" s="19"/>
      <c r="AD18" s="20">
        <f>(AB18-C18)/C18</f>
        <v>-0.76882594084739042</v>
      </c>
      <c r="AE18" s="19"/>
    </row>
    <row r="19" spans="2:31" ht="22.25" customHeight="1" x14ac:dyDescent="0.2">
      <c r="B19" s="16" t="s">
        <v>17</v>
      </c>
      <c r="C19" s="127">
        <f>('GHG energy - GHG Emissions (M 1'!B18*1000000*1000)/'GDP - GDP (PPP, Current INtl do'!C19</f>
        <v>1.8674615112566326</v>
      </c>
      <c r="D19" s="32">
        <f>('GHG energy - GHG Emissions (M 1'!C18*1000000*1000)/'GDP - GDP (PPP, Current INtl do'!D19</f>
        <v>1.8260842969407272</v>
      </c>
      <c r="E19" s="32">
        <f>('GHG energy - GHG Emissions (M 1'!D18*1000000*1000)/'GDP - GDP (PPP, Current INtl do'!E19</f>
        <v>1.9439431641329239</v>
      </c>
      <c r="F19" s="32">
        <f>('GHG energy - GHG Emissions (M 1'!E18*1000000*1000)/'GDP - GDP (PPP, Current INtl do'!F19</f>
        <v>1.6038182914028645</v>
      </c>
      <c r="G19" s="32">
        <f>('GHG energy - GHG Emissions (M 1'!F18*1000000*1000)/'GDP - GDP (PPP, Current INtl do'!G19</f>
        <v>2.2488342157176269</v>
      </c>
      <c r="H19" s="32">
        <f>('GHG energy - GHG Emissions (M 1'!G18*1000000*1000)/'GDP - GDP (PPP, Current INtl do'!H19</f>
        <v>2.406769821075474</v>
      </c>
      <c r="I19" s="32">
        <f>('GHG energy - GHG Emissions (M 1'!H18*1000000*1000)/'GDP - GDP (PPP, Current INtl do'!I19</f>
        <v>1.998269186819976</v>
      </c>
      <c r="J19" s="32">
        <f>('GHG energy - GHG Emissions (M 1'!I18*1000000*1000)/'GDP - GDP (PPP, Current INtl do'!J19</f>
        <v>2.2139849058007419</v>
      </c>
      <c r="K19" s="32">
        <f>('GHG energy - GHG Emissions (M 1'!J18*1000000*1000)/'GDP - GDP (PPP, Current INtl do'!K19</f>
        <v>2.143217232815855</v>
      </c>
      <c r="L19" s="32">
        <f>('GHG energy - GHG Emissions (M 1'!K18*1000000*1000)/'GDP - GDP (PPP, Current INtl do'!L19</f>
        <v>2.1272524261282588</v>
      </c>
      <c r="M19" s="32">
        <f>('GHG energy - GHG Emissions (M 1'!L18*1000000*1000)/'GDP - GDP (PPP, Current INtl do'!M19</f>
        <v>1.9647763078662313</v>
      </c>
      <c r="N19" s="32">
        <f>('GHG energy - GHG Emissions (M 1'!M18*1000000*1000)/'GDP - GDP (PPP, Current INtl do'!N19</f>
        <v>1.8672839824317848</v>
      </c>
      <c r="O19" s="32">
        <f>('GHG energy - GHG Emissions (M 1'!N18*1000000*1000)/'GDP - GDP (PPP, Current INtl do'!O19</f>
        <v>1.9254949321437929</v>
      </c>
      <c r="P19" s="32">
        <f>('GHG energy - GHG Emissions (M 1'!O18*1000000*1000)/'GDP - GDP (PPP, Current INtl do'!P19</f>
        <v>2.0401040576416429</v>
      </c>
      <c r="Q19" s="32">
        <f>('GHG energy - GHG Emissions (M 1'!P18*1000000*1000)/'GDP - GDP (PPP, Current INtl do'!Q19</f>
        <v>1.9731951534043781</v>
      </c>
      <c r="R19" s="32">
        <f>('GHG energy - GHG Emissions (M 1'!Q18*1000000*1000)/'GDP - GDP (PPP, Current INtl do'!R19</f>
        <v>1.7564420318301976</v>
      </c>
      <c r="S19" s="32">
        <f>('GHG energy - GHG Emissions (M 1'!R18*1000000*1000)/'GDP - GDP (PPP, Current INtl do'!S19</f>
        <v>1.5729487486093663</v>
      </c>
      <c r="T19" s="32">
        <f>('GHG energy - GHG Emissions (M 1'!S18*1000000*1000)/'GDP - GDP (PPP, Current INtl do'!T19</f>
        <v>1.5615764059514976</v>
      </c>
      <c r="U19" s="32">
        <f>('GHG energy - GHG Emissions (M 1'!T18*1000000*1000)/'GDP - GDP (PPP, Current INtl do'!U19</f>
        <v>1.3540358700362591</v>
      </c>
      <c r="V19" s="32">
        <f>('GHG energy - GHG Emissions (M 1'!U18*1000000*1000)/'GDP - GDP (PPP, Current INtl do'!V19</f>
        <v>1.1219168649799267</v>
      </c>
      <c r="W19" s="32">
        <f>('GHG energy - GHG Emissions (M 1'!V18*1000000*1000)/'GDP - GDP (PPP, Current INtl do'!W19</f>
        <v>1.155109292919513</v>
      </c>
      <c r="X19" s="32">
        <f>('GHG energy - GHG Emissions (M 1'!W18*1000000*1000)/'GDP - GDP (PPP, Current INtl do'!X19</f>
        <v>1.0780230602623775</v>
      </c>
      <c r="Y19" s="32">
        <f>('GHG energy - GHG Emissions (M 1'!X18*1000000*1000)/'GDP - GDP (PPP, Current INtl do'!Y19</f>
        <v>0.98932849089231167</v>
      </c>
      <c r="Z19" s="32">
        <f>('GHG energy - GHG Emissions (M 1'!Y18*1000000*1000)/'GDP - GDP (PPP, Current INtl do'!Z19</f>
        <v>0.90930960697234309</v>
      </c>
      <c r="AA19" s="32">
        <f>('GHG energy - GHG Emissions (M 1'!Z18*1000000*1000)/'GDP - GDP (PPP, Current INtl do'!AA19</f>
        <v>0.93306502022073712</v>
      </c>
      <c r="AB19" s="32">
        <f>('GHG energy - GHG Emissions (M 1'!AA18*1000000*1000)/'GDP - GDP (PPP, Current INtl do'!AB19</f>
        <v>1.0213984435292343</v>
      </c>
      <c r="AC19" s="19"/>
      <c r="AD19" s="23">
        <f>(AB19-C19)/C19</f>
        <v>-0.45305515676094149</v>
      </c>
      <c r="AE19" s="19"/>
    </row>
    <row r="20" spans="2:31" ht="23.25" customHeight="1" x14ac:dyDescent="0.2">
      <c r="B20" s="28" t="s">
        <v>18</v>
      </c>
      <c r="C20" s="125">
        <f>('GHG energy - GHG Emissions (M 1'!B19*1000000*1000)/'GDP - GDP (PPP, Current INtl do'!C20</f>
        <v>3.0652507828165674</v>
      </c>
      <c r="D20" s="126">
        <f>('GHG energy - GHG Emissions (M 1'!C19*1000000*1000)/'GDP - GDP (PPP, Current INtl do'!D20</f>
        <v>2.8734364115769022</v>
      </c>
      <c r="E20" s="126">
        <f>('GHG energy - GHG Emissions (M 1'!D19*1000000*1000)/'GDP - GDP (PPP, Current INtl do'!E20</f>
        <v>2.9291663979161333</v>
      </c>
      <c r="F20" s="126">
        <f>('GHG energy - GHG Emissions (M 1'!E19*1000000*1000)/'GDP - GDP (PPP, Current INtl do'!F20</f>
        <v>3.0540917308316224</v>
      </c>
      <c r="G20" s="126">
        <f>('GHG energy - GHG Emissions (M 1'!F19*1000000*1000)/'GDP - GDP (PPP, Current INtl do'!G20</f>
        <v>2.949074940597777</v>
      </c>
      <c r="H20" s="126">
        <f>('GHG energy - GHG Emissions (M 1'!G19*1000000*1000)/'GDP - GDP (PPP, Current INtl do'!H20</f>
        <v>2.6847699869795485</v>
      </c>
      <c r="I20" s="126">
        <f>('GHG energy - GHG Emissions (M 1'!H19*1000000*1000)/'GDP - GDP (PPP, Current INtl do'!I20</f>
        <v>2.6574437748548969</v>
      </c>
      <c r="J20" s="126">
        <f>('GHG energy - GHG Emissions (M 1'!I19*1000000*1000)/'GDP - GDP (PPP, Current INtl do'!J20</f>
        <v>2.4850899006990037</v>
      </c>
      <c r="K20" s="126">
        <f>('GHG energy - GHG Emissions (M 1'!J19*1000000*1000)/'GDP - GDP (PPP, Current INtl do'!K20</f>
        <v>2.7205678822916379</v>
      </c>
      <c r="L20" s="126">
        <f>('GHG energy - GHG Emissions (M 1'!K19*1000000*1000)/'GDP - GDP (PPP, Current INtl do'!L20</f>
        <v>2.5656718447832731</v>
      </c>
      <c r="M20" s="126">
        <f>('GHG energy - GHG Emissions (M 1'!L19*1000000*1000)/'GDP - GDP (PPP, Current INtl do'!M20</f>
        <v>2.4727028070295622</v>
      </c>
      <c r="N20" s="126">
        <f>('GHG energy - GHG Emissions (M 1'!M19*1000000*1000)/'GDP - GDP (PPP, Current INtl do'!N20</f>
        <v>2.3612048030824235</v>
      </c>
      <c r="O20" s="126">
        <f>('GHG energy - GHG Emissions (M 1'!N19*1000000*1000)/'GDP - GDP (PPP, Current INtl do'!O20</f>
        <v>2.3245816084822923</v>
      </c>
      <c r="P20" s="126">
        <f>('GHG energy - GHG Emissions (M 1'!O19*1000000*1000)/'GDP - GDP (PPP, Current INtl do'!P20</f>
        <v>2.1104294145895781</v>
      </c>
      <c r="Q20" s="126">
        <f>('GHG energy - GHG Emissions (M 1'!P19*1000000*1000)/'GDP - GDP (PPP, Current INtl do'!Q20</f>
        <v>1.8569085406419807</v>
      </c>
      <c r="R20" s="126">
        <f>('GHG energy - GHG Emissions (M 1'!Q19*1000000*1000)/'GDP - GDP (PPP, Current INtl do'!R20</f>
        <v>1.5772615403560188</v>
      </c>
      <c r="S20" s="126">
        <f>('GHG energy - GHG Emissions (M 1'!R19*1000000*1000)/'GDP - GDP (PPP, Current INtl do'!S20</f>
        <v>1.4588955522232296</v>
      </c>
      <c r="T20" s="126">
        <f>('GHG energy - GHG Emissions (M 1'!S19*1000000*1000)/'GDP - GDP (PPP, Current INtl do'!T20</f>
        <v>1.2935118391959974</v>
      </c>
      <c r="U20" s="126">
        <f>('GHG energy - GHG Emissions (M 1'!T19*1000000*1000)/'GDP - GDP (PPP, Current INtl do'!U20</f>
        <v>1.1998952616588421</v>
      </c>
      <c r="V20" s="126">
        <f>('GHG energy - GHG Emissions (M 1'!U19*1000000*1000)/'GDP - GDP (PPP, Current INtl do'!V20</f>
        <v>0.99085115734771778</v>
      </c>
      <c r="W20" s="126">
        <f>('GHG energy - GHG Emissions (M 1'!V19*1000000*1000)/'GDP - GDP (PPP, Current INtl do'!W20</f>
        <v>0.87725538089843158</v>
      </c>
      <c r="X20" s="126">
        <f>('GHG energy - GHG Emissions (M 1'!W19*1000000*1000)/'GDP - GDP (PPP, Current INtl do'!X20</f>
        <v>0.86613715693564353</v>
      </c>
      <c r="Y20" s="126">
        <f>('GHG energy - GHG Emissions (M 1'!X19*1000000*1000)/'GDP - GDP (PPP, Current INtl do'!Y20</f>
        <v>0.80074814011001061</v>
      </c>
      <c r="Z20" s="126">
        <f>('GHG energy - GHG Emissions (M 1'!Y19*1000000*1000)/'GDP - GDP (PPP, Current INtl do'!Z20</f>
        <v>0.65033832812460712</v>
      </c>
      <c r="AA20" s="126">
        <f>('GHG energy - GHG Emissions (M 1'!Z19*1000000*1000)/'GDP - GDP (PPP, Current INtl do'!AA20</f>
        <v>0.61355440102553871</v>
      </c>
      <c r="AB20" s="126">
        <f>('GHG energy - GHG Emissions (M 1'!AA19*1000000*1000)/'GDP - GDP (PPP, Current INtl do'!AB20</f>
        <v>0.5738286303434349</v>
      </c>
      <c r="AC20" s="14"/>
      <c r="AD20" s="20">
        <f>(AB20-C20)/C20</f>
        <v>-0.81279553583013486</v>
      </c>
      <c r="AE20" s="14"/>
    </row>
    <row r="21" spans="2:31" ht="22.25" customHeight="1" x14ac:dyDescent="0.2">
      <c r="B21" s="24" t="s">
        <v>19</v>
      </c>
      <c r="C21" s="128"/>
      <c r="D21" s="129"/>
      <c r="E21" s="129"/>
      <c r="F21" s="129"/>
      <c r="G21" s="129"/>
      <c r="H21" s="129"/>
      <c r="I21" s="129"/>
      <c r="J21" s="129"/>
      <c r="K21" s="129"/>
      <c r="L21" s="129"/>
      <c r="M21" s="129"/>
      <c r="N21" s="129"/>
      <c r="O21" s="129"/>
      <c r="P21" s="129"/>
      <c r="Q21" s="129"/>
      <c r="R21" s="129"/>
      <c r="S21" s="129"/>
      <c r="T21" s="129"/>
      <c r="U21" s="129"/>
      <c r="V21" s="129"/>
      <c r="W21" s="129"/>
      <c r="X21" s="129"/>
      <c r="Y21" s="129"/>
      <c r="Z21" s="129"/>
      <c r="AA21" s="129"/>
      <c r="AB21" s="129"/>
      <c r="AC21" s="19"/>
      <c r="AD21" s="27"/>
      <c r="AE21" s="19"/>
    </row>
    <row r="22" spans="2:31" ht="22.25" customHeight="1" x14ac:dyDescent="0.2">
      <c r="B22" s="16" t="s">
        <v>20</v>
      </c>
      <c r="C22" s="130"/>
      <c r="D22" s="131"/>
      <c r="E22" s="131"/>
      <c r="F22" s="131"/>
      <c r="G22" s="131"/>
      <c r="H22" s="131"/>
      <c r="I22" s="131"/>
      <c r="J22" s="131"/>
      <c r="K22" s="131"/>
      <c r="L22" s="131"/>
      <c r="M22" s="131"/>
      <c r="N22" s="131"/>
      <c r="O22" s="131">
        <f>('GHG energy - GHG Emissions (M 1'!N21*1000000*1000)/'GDP - GDP (PPP, Current INtl do'!O22</f>
        <v>4.5886132500472798E-2</v>
      </c>
      <c r="P22" s="131">
        <f>('GHG energy - GHG Emissions (M 1'!O21*1000000*1000)/'GDP - GDP (PPP, Current INtl do'!P22</f>
        <v>4.8199373997349679E-2</v>
      </c>
      <c r="Q22" s="131">
        <f>('GHG energy - GHG Emissions (M 1'!P21*1000000*1000)/'GDP - GDP (PPP, Current INtl do'!Q22</f>
        <v>4.2938046657135624E-2</v>
      </c>
      <c r="R22" s="131">
        <f>('GHG energy - GHG Emissions (M 1'!Q21*1000000*1000)/'GDP - GDP (PPP, Current INtl do'!R22</f>
        <v>5.2298469384786786E-2</v>
      </c>
      <c r="S22" s="131">
        <f>('GHG energy - GHG Emissions (M 1'!R21*1000000*1000)/'GDP - GDP (PPP, Current INtl do'!S22</f>
        <v>5.9755217755071754E-2</v>
      </c>
      <c r="T22" s="131">
        <f>('GHG energy - GHG Emissions (M 1'!S21*1000000*1000)/'GDP - GDP (PPP, Current INtl do'!T22</f>
        <v>7.0507300795338637E-2</v>
      </c>
      <c r="U22" s="131">
        <f>('GHG energy - GHG Emissions (M 1'!T21*1000000*1000)/'GDP - GDP (PPP, Current INtl do'!U22</f>
        <v>0.12379301370459096</v>
      </c>
      <c r="V22" s="131">
        <f>('GHG energy - GHG Emissions (M 1'!U21*1000000*1000)/'GDP - GDP (PPP, Current INtl do'!V22</f>
        <v>0.16313797348683429</v>
      </c>
      <c r="W22" s="131">
        <f>('GHG energy - GHG Emissions (M 1'!V21*1000000*1000)/'GDP - GDP (PPP, Current INtl do'!W22</f>
        <v>0.18579341464524937</v>
      </c>
      <c r="X22" s="131">
        <f>('GHG energy - GHG Emissions (M 1'!W21*1000000*1000)/'GDP - GDP (PPP, Current INtl do'!X22</f>
        <v>0.24811222328973281</v>
      </c>
      <c r="Y22" s="131">
        <f>('GHG energy - GHG Emissions (M 1'!X21*1000000*1000)/'GDP - GDP (PPP, Current INtl do'!Y22</f>
        <v>0.35543906967297706</v>
      </c>
      <c r="Z22" s="131">
        <f>('GHG energy - GHG Emissions (M 1'!Y21*1000000*1000)/'GDP - GDP (PPP, Current INtl do'!Z22</f>
        <v>0.35672266557419902</v>
      </c>
      <c r="AA22" s="131">
        <f>('GHG energy - GHG Emissions (M 1'!Z21*1000000*1000)/'GDP - GDP (PPP, Current INtl do'!AA22</f>
        <v>0.36907396125610314</v>
      </c>
      <c r="AB22" s="131">
        <f>('GHG energy - GHG Emissions (M 1'!AA21*1000000*1000)/'GDP - GDP (PPP, Current INtl do'!AB22</f>
        <v>0.36741588982224299</v>
      </c>
      <c r="AC22" s="19"/>
      <c r="AD22" s="20">
        <f>(AB22-O22)/O22</f>
        <v>7.0071226272655958</v>
      </c>
      <c r="AE22" s="19"/>
    </row>
    <row r="23" spans="2:31" ht="22.25" customHeight="1" x14ac:dyDescent="0.2">
      <c r="B23" s="16" t="s">
        <v>21</v>
      </c>
      <c r="C23" s="127">
        <f>('GHG energy - GHG Emissions (M 1'!B22*1000000*1000)/'GDP - GDP (PPP, Current INtl do'!C23</f>
        <v>0.17558341707975045</v>
      </c>
      <c r="D23" s="32">
        <f>('GHG energy - GHG Emissions (M 1'!C22*1000000*1000)/'GDP - GDP (PPP, Current INtl do'!D23</f>
        <v>0.16850727113940356</v>
      </c>
      <c r="E23" s="32">
        <f>('GHG energy - GHG Emissions (M 1'!D22*1000000*1000)/'GDP - GDP (PPP, Current INtl do'!E23</f>
        <v>0.17396789051961029</v>
      </c>
      <c r="F23" s="32">
        <f>('GHG energy - GHG Emissions (M 1'!E22*1000000*1000)/'GDP - GDP (PPP, Current INtl do'!F23</f>
        <v>0.15916088234451364</v>
      </c>
      <c r="G23" s="32">
        <f>('GHG energy - GHG Emissions (M 1'!F22*1000000*1000)/'GDP - GDP (PPP, Current INtl do'!G23</f>
        <v>0.16347069830597988</v>
      </c>
      <c r="H23" s="32">
        <f>('GHG energy - GHG Emissions (M 1'!G22*1000000*1000)/'GDP - GDP (PPP, Current INtl do'!H23</f>
        <v>0.18321963041456876</v>
      </c>
      <c r="I23" s="32">
        <f>('GHG energy - GHG Emissions (M 1'!H22*1000000*1000)/'GDP - GDP (PPP, Current INtl do'!I23</f>
        <v>0.18130670034836346</v>
      </c>
      <c r="J23" s="32">
        <f>('GHG energy - GHG Emissions (M 1'!I22*1000000*1000)/'GDP - GDP (PPP, Current INtl do'!J23</f>
        <v>0.17793764211931004</v>
      </c>
      <c r="K23" s="32">
        <f>('GHG energy - GHG Emissions (M 1'!J22*1000000*1000)/'GDP - GDP (PPP, Current INtl do'!K23</f>
        <v>0.16058020890196584</v>
      </c>
      <c r="L23" s="32">
        <f>('GHG energy - GHG Emissions (M 1'!K22*1000000*1000)/'GDP - GDP (PPP, Current INtl do'!L23</f>
        <v>0.15856839797061559</v>
      </c>
      <c r="M23" s="32">
        <f>('GHG energy - GHG Emissions (M 1'!L22*1000000*1000)/'GDP - GDP (PPP, Current INtl do'!M23</f>
        <v>0.16260846558237743</v>
      </c>
      <c r="N23" s="32">
        <f>('GHG energy - GHG Emissions (M 1'!M22*1000000*1000)/'GDP - GDP (PPP, Current INtl do'!N23</f>
        <v>0.17620855649516473</v>
      </c>
      <c r="O23" s="32">
        <f>('GHG energy - GHG Emissions (M 1'!N22*1000000*1000)/'GDP - GDP (PPP, Current INtl do'!O23</f>
        <v>0.17357710544993504</v>
      </c>
      <c r="P23" s="32">
        <f>('GHG energy - GHG Emissions (M 1'!O22*1000000*1000)/'GDP - GDP (PPP, Current INtl do'!P23</f>
        <v>0.17195719350530742</v>
      </c>
      <c r="Q23" s="32">
        <f>('GHG energy - GHG Emissions (M 1'!P22*1000000*1000)/'GDP - GDP (PPP, Current INtl do'!Q23</f>
        <v>0.16807952892146888</v>
      </c>
      <c r="R23" s="32">
        <f>('GHG energy - GHG Emissions (M 1'!Q22*1000000*1000)/'GDP - GDP (PPP, Current INtl do'!R23</f>
        <v>0.16004478162170757</v>
      </c>
      <c r="S23" s="32">
        <f>('GHG energy - GHG Emissions (M 1'!R22*1000000*1000)/'GDP - GDP (PPP, Current INtl do'!S23</f>
        <v>0.16054340113047638</v>
      </c>
      <c r="T23" s="32">
        <f>('GHG energy - GHG Emissions (M 1'!S22*1000000*1000)/'GDP - GDP (PPP, Current INtl do'!T23</f>
        <v>0.14897415741468223</v>
      </c>
      <c r="U23" s="32">
        <f>('GHG energy - GHG Emissions (M 1'!T22*1000000*1000)/'GDP - GDP (PPP, Current INtl do'!U23</f>
        <v>0.15380972305396923</v>
      </c>
      <c r="V23" s="32">
        <f>('GHG energy - GHG Emissions (M 1'!U22*1000000*1000)/'GDP - GDP (PPP, Current INtl do'!V23</f>
        <v>0.15782398305434517</v>
      </c>
      <c r="W23" s="32">
        <f>('GHG energy - GHG Emissions (M 1'!V22*1000000*1000)/'GDP - GDP (PPP, Current INtl do'!W23</f>
        <v>0.1646149813873746</v>
      </c>
      <c r="X23" s="32">
        <f>('GHG energy - GHG Emissions (M 1'!W22*1000000*1000)/'GDP - GDP (PPP, Current INtl do'!X23</f>
        <v>0.16052968604591322</v>
      </c>
      <c r="Y23" s="32">
        <f>('GHG energy - GHG Emissions (M 1'!X22*1000000*1000)/'GDP - GDP (PPP, Current INtl do'!Y23</f>
        <v>0.15707509701024461</v>
      </c>
      <c r="Z23" s="32">
        <f>('GHG energy - GHG Emissions (M 1'!Y22*1000000*1000)/'GDP - GDP (PPP, Current INtl do'!Z23</f>
        <v>0.14898757044142147</v>
      </c>
      <c r="AA23" s="32">
        <f>('GHG energy - GHG Emissions (M 1'!Z22*1000000*1000)/'GDP - GDP (PPP, Current INtl do'!AA23</f>
        <v>0.14364943488115622</v>
      </c>
      <c r="AB23" s="32">
        <f>('GHG energy - GHG Emissions (M 1'!AA22*1000000*1000)/'GDP - GDP (PPP, Current INtl do'!AB23</f>
        <v>0.14219675830326348</v>
      </c>
      <c r="AC23" s="19"/>
      <c r="AD23" s="23">
        <f>(AB23-C23)/C23</f>
        <v>-0.19014699298922211</v>
      </c>
      <c r="AE23" s="19"/>
    </row>
    <row r="24" spans="2:31" ht="22.25" customHeight="1" x14ac:dyDescent="0.2">
      <c r="B24" s="16" t="s">
        <v>22</v>
      </c>
      <c r="C24" s="125">
        <f>('GHG energy - GHG Emissions (M 1'!B23*1000000*1000)/'GDP - GDP (PPP, Current INtl do'!C24</f>
        <v>0.15881749428976977</v>
      </c>
      <c r="D24" s="126">
        <f>('GHG energy - GHG Emissions (M 1'!C23*1000000*1000)/'GDP - GDP (PPP, Current INtl do'!D24</f>
        <v>0.22488231190083469</v>
      </c>
      <c r="E24" s="126">
        <f>('GHG energy - GHG Emissions (M 1'!D23*1000000*1000)/'GDP - GDP (PPP, Current INtl do'!E24</f>
        <v>0.24317164694377216</v>
      </c>
      <c r="F24" s="126">
        <f>('GHG energy - GHG Emissions (M 1'!E23*1000000*1000)/'GDP - GDP (PPP, Current INtl do'!F24</f>
        <v>0.19736803474936526</v>
      </c>
      <c r="G24" s="126">
        <f>('GHG energy - GHG Emissions (M 1'!F23*1000000*1000)/'GDP - GDP (PPP, Current INtl do'!G24</f>
        <v>0.2135997542141724</v>
      </c>
      <c r="H24" s="126">
        <f>('GHG energy - GHG Emissions (M 1'!G23*1000000*1000)/'GDP - GDP (PPP, Current INtl do'!H24</f>
        <v>0.2291038320102467</v>
      </c>
      <c r="I24" s="126">
        <f>('GHG energy - GHG Emissions (M 1'!H23*1000000*1000)/'GDP - GDP (PPP, Current INtl do'!I24</f>
        <v>0.25701581672434043</v>
      </c>
      <c r="J24" s="126">
        <f>('GHG energy - GHG Emissions (M 1'!I23*1000000*1000)/'GDP - GDP (PPP, Current INtl do'!J24</f>
        <v>0.31291537349573473</v>
      </c>
      <c r="K24" s="126">
        <f>('GHG energy - GHG Emissions (M 1'!J23*1000000*1000)/'GDP - GDP (PPP, Current INtl do'!K24</f>
        <v>0.28407639591122152</v>
      </c>
      <c r="L24" s="126">
        <f>('GHG energy - GHG Emissions (M 1'!K23*1000000*1000)/'GDP - GDP (PPP, Current INtl do'!L24</f>
        <v>0.26159898094604767</v>
      </c>
      <c r="M24" s="126">
        <f>('GHG energy - GHG Emissions (M 1'!L23*1000000*1000)/'GDP - GDP (PPP, Current INtl do'!M24</f>
        <v>0.24602937270120639</v>
      </c>
      <c r="N24" s="126">
        <f>('GHG energy - GHG Emissions (M 1'!M23*1000000*1000)/'GDP - GDP (PPP, Current INtl do'!N24</f>
        <v>0.21613447348800052</v>
      </c>
      <c r="O24" s="126">
        <f>('GHG energy - GHG Emissions (M 1'!N23*1000000*1000)/'GDP - GDP (PPP, Current INtl do'!O24</f>
        <v>0.20872114962230931</v>
      </c>
      <c r="P24" s="126">
        <f>('GHG energy - GHG Emissions (M 1'!O23*1000000*1000)/'GDP - GDP (PPP, Current INtl do'!P24</f>
        <v>0.17173234857150252</v>
      </c>
      <c r="Q24" s="126">
        <f>('GHG energy - GHG Emissions (M 1'!P23*1000000*1000)/'GDP - GDP (PPP, Current INtl do'!Q24</f>
        <v>0.12871592699232393</v>
      </c>
      <c r="R24" s="126">
        <f>('GHG energy - GHG Emissions (M 1'!Q23*1000000*1000)/'GDP - GDP (PPP, Current INtl do'!R24</f>
        <v>0.14967246082504074</v>
      </c>
      <c r="S24" s="126">
        <f>('GHG energy - GHG Emissions (M 1'!R23*1000000*1000)/'GDP - GDP (PPP, Current INtl do'!S24</f>
        <v>0.13464435352288989</v>
      </c>
      <c r="T24" s="126">
        <f>('GHG energy - GHG Emissions (M 1'!S23*1000000*1000)/'GDP - GDP (PPP, Current INtl do'!T24</f>
        <v>0.11121729013062415</v>
      </c>
      <c r="U24" s="126">
        <f>('GHG energy - GHG Emissions (M 1'!T23*1000000*1000)/'GDP - GDP (PPP, Current INtl do'!U24</f>
        <v>0.11189728657215978</v>
      </c>
      <c r="V24" s="126">
        <f>('GHG energy - GHG Emissions (M 1'!U23*1000000*1000)/'GDP - GDP (PPP, Current INtl do'!V24</f>
        <v>9.5973555120199672E-2</v>
      </c>
      <c r="W24" s="126">
        <f>('GHG energy - GHG Emissions (M 1'!V23*1000000*1000)/'GDP - GDP (PPP, Current INtl do'!W24</f>
        <v>0.10647609521681146</v>
      </c>
      <c r="X24" s="126">
        <f>('GHG energy - GHG Emissions (M 1'!W23*1000000*1000)/'GDP - GDP (PPP, Current INtl do'!X24</f>
        <v>0.14540198788077272</v>
      </c>
      <c r="Y24" s="126">
        <f>('GHG energy - GHG Emissions (M 1'!X23*1000000*1000)/'GDP - GDP (PPP, Current INtl do'!Y24</f>
        <v>0.15150685141762318</v>
      </c>
      <c r="Z24" s="126">
        <f>('GHG energy - GHG Emissions (M 1'!Y23*1000000*1000)/'GDP - GDP (PPP, Current INtl do'!Z24</f>
        <v>0.15775390991439789</v>
      </c>
      <c r="AA24" s="126">
        <f>('GHG energy - GHG Emissions (M 1'!Z23*1000000*1000)/'GDP - GDP (PPP, Current INtl do'!AA24</f>
        <v>0.15344861199886728</v>
      </c>
      <c r="AB24" s="126">
        <f>('GHG energy - GHG Emissions (M 1'!AA23*1000000*1000)/'GDP - GDP (PPP, Current INtl do'!AB24</f>
        <v>0.14418279201379022</v>
      </c>
      <c r="AC24" s="19"/>
      <c r="AD24" s="20">
        <f>(AB24-C24)/C24</f>
        <v>-9.2147923258868836E-2</v>
      </c>
      <c r="AE24" s="19"/>
    </row>
    <row r="25" spans="2:31" ht="22.25" customHeight="1" x14ac:dyDescent="0.2">
      <c r="B25" s="16" t="s">
        <v>23</v>
      </c>
      <c r="C25" s="127">
        <f>('GHG energy - GHG Emissions (M 1'!B24*1000000*1000)/'GDP - GDP (PPP, Current INtl do'!C25</f>
        <v>0.62005312775443133</v>
      </c>
      <c r="D25" s="32">
        <f>('GHG energy - GHG Emissions (M 1'!C24*1000000*1000)/'GDP - GDP (PPP, Current INtl do'!D25</f>
        <v>0.63124085407432629</v>
      </c>
      <c r="E25" s="32">
        <f>('GHG energy - GHG Emissions (M 1'!D24*1000000*1000)/'GDP - GDP (PPP, Current INtl do'!E25</f>
        <v>0.62145102333297442</v>
      </c>
      <c r="F25" s="32">
        <f>('GHG energy - GHG Emissions (M 1'!E24*1000000*1000)/'GDP - GDP (PPP, Current INtl do'!F25</f>
        <v>0.59987772374382786</v>
      </c>
      <c r="G25" s="32">
        <f>('GHG energy - GHG Emissions (M 1'!F24*1000000*1000)/'GDP - GDP (PPP, Current INtl do'!G25</f>
        <v>0.58193155933330798</v>
      </c>
      <c r="H25" s="32">
        <f>('GHG energy - GHG Emissions (M 1'!G24*1000000*1000)/'GDP - GDP (PPP, Current INtl do'!H25</f>
        <v>0.56235549892806447</v>
      </c>
      <c r="I25" s="32">
        <f>('GHG energy - GHG Emissions (M 1'!H24*1000000*1000)/'GDP - GDP (PPP, Current INtl do'!I25</f>
        <v>0.55828005748451259</v>
      </c>
      <c r="J25" s="32">
        <f>('GHG energy - GHG Emissions (M 1'!I24*1000000*1000)/'GDP - GDP (PPP, Current INtl do'!J25</f>
        <v>0.54866364362051168</v>
      </c>
      <c r="K25" s="32">
        <f>('GHG energy - GHG Emissions (M 1'!J24*1000000*1000)/'GDP - GDP (PPP, Current INtl do'!K25</f>
        <v>0.52148599240556048</v>
      </c>
      <c r="L25" s="32">
        <f>('GHG energy - GHG Emissions (M 1'!K24*1000000*1000)/'GDP - GDP (PPP, Current INtl do'!L25</f>
        <v>0.50189650193548307</v>
      </c>
      <c r="M25" s="32">
        <f>('GHG energy - GHG Emissions (M 1'!L24*1000000*1000)/'GDP - GDP (PPP, Current INtl do'!M25</f>
        <v>0.48970456912214994</v>
      </c>
      <c r="N25" s="32">
        <f>('GHG energy - GHG Emissions (M 1'!M24*1000000*1000)/'GDP - GDP (PPP, Current INtl do'!N25</f>
        <v>0.46087593739589466</v>
      </c>
      <c r="O25" s="32">
        <f>('GHG energy - GHG Emissions (M 1'!N24*1000000*1000)/'GDP - GDP (PPP, Current INtl do'!O25</f>
        <v>0.44277841988311095</v>
      </c>
      <c r="P25" s="32">
        <f>('GHG energy - GHG Emissions (M 1'!O24*1000000*1000)/'GDP - GDP (PPP, Current INtl do'!P25</f>
        <v>0.41979394822551197</v>
      </c>
      <c r="Q25" s="32">
        <f>('GHG energy - GHG Emissions (M 1'!P24*1000000*1000)/'GDP - GDP (PPP, Current INtl do'!Q25</f>
        <v>0.3974058856717152</v>
      </c>
      <c r="R25" s="32">
        <f>('GHG energy - GHG Emissions (M 1'!Q24*1000000*1000)/'GDP - GDP (PPP, Current INtl do'!R25</f>
        <v>0.37313455186482769</v>
      </c>
      <c r="S25" s="32">
        <f>('GHG energy - GHG Emissions (M 1'!R24*1000000*1000)/'GDP - GDP (PPP, Current INtl do'!S25</f>
        <v>0.35331242513462896</v>
      </c>
      <c r="T25" s="32">
        <f>('GHG energy - GHG Emissions (M 1'!S24*1000000*1000)/'GDP - GDP (PPP, Current INtl do'!T25</f>
        <v>0.34212701710615795</v>
      </c>
      <c r="U25" s="32">
        <f>('GHG energy - GHG Emissions (M 1'!T24*1000000*1000)/'GDP - GDP (PPP, Current INtl do'!U25</f>
        <v>0.35986747668273344</v>
      </c>
      <c r="V25" s="32">
        <f>('GHG energy - GHG Emissions (M 1'!U24*1000000*1000)/'GDP - GDP (PPP, Current INtl do'!V25</f>
        <v>0.36497908888943975</v>
      </c>
      <c r="W25" s="32">
        <f>('GHG energy - GHG Emissions (M 1'!V24*1000000*1000)/'GDP - GDP (PPP, Current INtl do'!W25</f>
        <v>0.32345758463286423</v>
      </c>
      <c r="X25" s="32">
        <f>('GHG energy - GHG Emissions (M 1'!W24*1000000*1000)/'GDP - GDP (PPP, Current INtl do'!X25</f>
        <v>0.31914606042704219</v>
      </c>
      <c r="Y25" s="32">
        <f>('GHG energy - GHG Emissions (M 1'!X24*1000000*1000)/'GDP - GDP (PPP, Current INtl do'!Y25</f>
        <v>0.3242950940616855</v>
      </c>
      <c r="Z25" s="32">
        <f>('GHG energy - GHG Emissions (M 1'!Y24*1000000*1000)/'GDP - GDP (PPP, Current INtl do'!Z25</f>
        <v>0.30168186032878752</v>
      </c>
      <c r="AA25" s="32">
        <f>('GHG energy - GHG Emissions (M 1'!Z24*1000000*1000)/'GDP - GDP (PPP, Current INtl do'!AA25</f>
        <v>0.29382512525474525</v>
      </c>
      <c r="AB25" s="32">
        <f>('GHG energy - GHG Emissions (M 1'!AA24*1000000*1000)/'GDP - GDP (PPP, Current INtl do'!AB25</f>
        <v>0.28435245258906189</v>
      </c>
      <c r="AC25" s="19"/>
      <c r="AD25" s="23">
        <f>(AB25-C25)/C25</f>
        <v>-0.54140630881281815</v>
      </c>
      <c r="AE25" s="19"/>
    </row>
    <row r="26" spans="2:31" ht="22.25" customHeight="1" x14ac:dyDescent="0.2">
      <c r="B26" s="16" t="s">
        <v>24</v>
      </c>
      <c r="C26" s="125">
        <f>('GHG energy - GHG Emissions (M 1'!B25*1000000*1000)/'GDP - GDP (PPP, Current INtl do'!C26</f>
        <v>0.57084139050406746</v>
      </c>
      <c r="D26" s="126">
        <f>('GHG energy - GHG Emissions (M 1'!C25*1000000*1000)/'GDP - GDP (PPP, Current INtl do'!D26</f>
        <v>0.52929144313843601</v>
      </c>
      <c r="E26" s="126">
        <f>('GHG energy - GHG Emissions (M 1'!D25*1000000*1000)/'GDP - GDP (PPP, Current INtl do'!E26</f>
        <v>0.50329470974038282</v>
      </c>
      <c r="F26" s="126">
        <f>('GHG energy - GHG Emissions (M 1'!E25*1000000*1000)/'GDP - GDP (PPP, Current INtl do'!F26</f>
        <v>0.51769515019109369</v>
      </c>
      <c r="G26" s="126">
        <f>('GHG energy - GHG Emissions (M 1'!F25*1000000*1000)/'GDP - GDP (PPP, Current INtl do'!G26</f>
        <v>0.57662034461771217</v>
      </c>
      <c r="H26" s="126">
        <f>('GHG energy - GHG Emissions (M 1'!G25*1000000*1000)/'GDP - GDP (PPP, Current INtl do'!H26</f>
        <v>0.56764089782534133</v>
      </c>
      <c r="I26" s="126">
        <f>('GHG energy - GHG Emissions (M 1'!H25*1000000*1000)/'GDP - GDP (PPP, Current INtl do'!I26</f>
        <v>0.53025895629280151</v>
      </c>
      <c r="J26" s="126">
        <f>('GHG energy - GHG Emissions (M 1'!I25*1000000*1000)/'GDP - GDP (PPP, Current INtl do'!J26</f>
        <v>0.50185167261686914</v>
      </c>
      <c r="K26" s="126">
        <f>('GHG energy - GHG Emissions (M 1'!J25*1000000*1000)/'GDP - GDP (PPP, Current INtl do'!K26</f>
        <v>0.55705177853656551</v>
      </c>
      <c r="L26" s="126">
        <f>('GHG energy - GHG Emissions (M 1'!K25*1000000*1000)/'GDP - GDP (PPP, Current INtl do'!L26</f>
        <v>0.66587185679373617</v>
      </c>
      <c r="M26" s="126">
        <f>('GHG energy - GHG Emissions (M 1'!L25*1000000*1000)/'GDP - GDP (PPP, Current INtl do'!M26</f>
        <v>0.59896753976279482</v>
      </c>
      <c r="N26" s="126">
        <f>('GHG energy - GHG Emissions (M 1'!M25*1000000*1000)/'GDP - GDP (PPP, Current INtl do'!N26</f>
        <v>0.61213729443056863</v>
      </c>
      <c r="O26" s="126">
        <f>('GHG energy - GHG Emissions (M 1'!N25*1000000*1000)/'GDP - GDP (PPP, Current INtl do'!O26</f>
        <v>0.56248128412557352</v>
      </c>
      <c r="P26" s="126">
        <f>('GHG energy - GHG Emissions (M 1'!O25*1000000*1000)/'GDP - GDP (PPP, Current INtl do'!P26</f>
        <v>0.52865189400644486</v>
      </c>
      <c r="Q26" s="126">
        <f>('GHG energy - GHG Emissions (M 1'!P25*1000000*1000)/'GDP - GDP (PPP, Current INtl do'!Q26</f>
        <v>0.52681511726607633</v>
      </c>
      <c r="R26" s="126">
        <f>('GHG energy - GHG Emissions (M 1'!Q25*1000000*1000)/'GDP - GDP (PPP, Current INtl do'!R26</f>
        <v>0.51359255471578313</v>
      </c>
      <c r="S26" s="126">
        <f>('GHG energy - GHG Emissions (M 1'!R25*1000000*1000)/'GDP - GDP (PPP, Current INtl do'!S26</f>
        <v>0.51217402533142542</v>
      </c>
      <c r="T26" s="126">
        <f>('GHG energy - GHG Emissions (M 1'!S25*1000000*1000)/'GDP - GDP (PPP, Current INtl do'!T26</f>
        <v>0.50328025072865989</v>
      </c>
      <c r="U26" s="126">
        <f>('GHG energy - GHG Emissions (M 1'!T25*1000000*1000)/'GDP - GDP (PPP, Current INtl do'!U26</f>
        <v>0.50743038114016847</v>
      </c>
      <c r="V26" s="126">
        <f>('GHG energy - GHG Emissions (M 1'!U25*1000000*1000)/'GDP - GDP (PPP, Current INtl do'!V26</f>
        <v>0.50023628240247242</v>
      </c>
      <c r="W26" s="126">
        <f>('GHG energy - GHG Emissions (M 1'!V25*1000000*1000)/'GDP - GDP (PPP, Current INtl do'!W26</f>
        <v>0.47450829719301901</v>
      </c>
      <c r="X26" s="126">
        <f>('GHG energy - GHG Emissions (M 1'!W25*1000000*1000)/'GDP - GDP (PPP, Current INtl do'!X26</f>
        <v>0.45843516818013641</v>
      </c>
      <c r="Y26" s="126">
        <f>('GHG energy - GHG Emissions (M 1'!X25*1000000*1000)/'GDP - GDP (PPP, Current INtl do'!Y26</f>
        <v>0.50122283851979332</v>
      </c>
      <c r="Z26" s="126">
        <f>('GHG energy - GHG Emissions (M 1'!Y25*1000000*1000)/'GDP - GDP (PPP, Current INtl do'!Z26</f>
        <v>0.48187059799423992</v>
      </c>
      <c r="AA26" s="126">
        <f>('GHG energy - GHG Emissions (M 1'!Z25*1000000*1000)/'GDP - GDP (PPP, Current INtl do'!AA26</f>
        <v>0.4694991987254028</v>
      </c>
      <c r="AB26" s="126"/>
      <c r="AC26" s="19"/>
      <c r="AD26" s="20">
        <f>(AA26-C26)/C26</f>
        <v>-0.17753126080990189</v>
      </c>
      <c r="AE26" s="19"/>
    </row>
    <row r="27" spans="2:31" ht="22.25" customHeight="1" x14ac:dyDescent="0.2">
      <c r="B27" s="16" t="s">
        <v>25</v>
      </c>
      <c r="C27" s="127"/>
      <c r="D27" s="32"/>
      <c r="E27" s="32"/>
      <c r="F27" s="32"/>
      <c r="G27" s="32"/>
      <c r="H27" s="32"/>
      <c r="I27" s="32"/>
      <c r="J27" s="32"/>
      <c r="K27" s="32"/>
      <c r="L27" s="32"/>
      <c r="M27" s="32"/>
      <c r="N27" s="32">
        <f>('GHG energy - GHG Emissions (M 1'!M26*1000000*1000)/'GDP - GDP (PPP, Current INtl do'!N27</f>
        <v>0.27969438211371678</v>
      </c>
      <c r="O27" s="32">
        <f>('GHG energy - GHG Emissions (M 1'!N26*1000000*1000)/'GDP - GDP (PPP, Current INtl do'!O27</f>
        <v>0.33604697529909838</v>
      </c>
      <c r="P27" s="32">
        <f>('GHG energy - GHG Emissions (M 1'!O26*1000000*1000)/'GDP - GDP (PPP, Current INtl do'!P27</f>
        <v>0.2450145548243392</v>
      </c>
      <c r="Q27" s="32">
        <f>('GHG energy - GHG Emissions (M 1'!P26*1000000*1000)/'GDP - GDP (PPP, Current INtl do'!Q27</f>
        <v>0.27791428514708899</v>
      </c>
      <c r="R27" s="32">
        <f>('GHG energy - GHG Emissions (M 1'!Q26*1000000*1000)/'GDP - GDP (PPP, Current INtl do'!R27</f>
        <v>0.26407715310364044</v>
      </c>
      <c r="S27" s="32">
        <f>('GHG energy - GHG Emissions (M 1'!R26*1000000*1000)/'GDP - GDP (PPP, Current INtl do'!S27</f>
        <v>0.26973635653042094</v>
      </c>
      <c r="T27" s="32">
        <f>('GHG energy - GHG Emissions (M 1'!S26*1000000*1000)/'GDP - GDP (PPP, Current INtl do'!T27</f>
        <v>0.24539779333797276</v>
      </c>
      <c r="U27" s="32">
        <f>('GHG energy - GHG Emissions (M 1'!T26*1000000*1000)/'GDP - GDP (PPP, Current INtl do'!U27</f>
        <v>0.23065726030797501</v>
      </c>
      <c r="V27" s="32">
        <f>('GHG energy - GHG Emissions (M 1'!U26*1000000*1000)/'GDP - GDP (PPP, Current INtl do'!V27</f>
        <v>0.2533550540158635</v>
      </c>
      <c r="W27" s="32">
        <f>('GHG energy - GHG Emissions (M 1'!V26*1000000*1000)/'GDP - GDP (PPP, Current INtl do'!W27</f>
        <v>0.23743587800881544</v>
      </c>
      <c r="X27" s="32">
        <f>('GHG energy - GHG Emissions (M 1'!W26*1000000*1000)/'GDP - GDP (PPP, Current INtl do'!X27</f>
        <v>0.22709705285521853</v>
      </c>
      <c r="Y27" s="32">
        <f>('GHG energy - GHG Emissions (M 1'!X26*1000000*1000)/'GDP - GDP (PPP, Current INtl do'!Y27</f>
        <v>0.24600806691868002</v>
      </c>
      <c r="Z27" s="32">
        <f>('GHG energy - GHG Emissions (M 1'!Y26*1000000*1000)/'GDP - GDP (PPP, Current INtl do'!Z27</f>
        <v>0.22493879976891606</v>
      </c>
      <c r="AA27" s="32">
        <f>('GHG energy - GHG Emissions (M 1'!Z26*1000000*1000)/'GDP - GDP (PPP, Current INtl do'!AA27</f>
        <v>0.22253419934060623</v>
      </c>
      <c r="AB27" s="32">
        <f>('GHG energy - GHG Emissions (M 1'!AA26*1000000*1000)/'GDP - GDP (PPP, Current INtl do'!AB27</f>
        <v>0.21635051676423384</v>
      </c>
      <c r="AC27" s="19"/>
      <c r="AD27" s="23">
        <f>(AB27-N27)/N27</f>
        <v>-0.2264752865995317</v>
      </c>
      <c r="AE27" s="19"/>
    </row>
    <row r="28" spans="2:31" ht="22.25" customHeight="1" x14ac:dyDescent="0.2">
      <c r="B28" s="16" t="s">
        <v>26</v>
      </c>
      <c r="C28" s="125">
        <f>('GHG energy - GHG Emissions (M 1'!B27*1000000*1000)/'GDP - GDP (PPP, Current INtl do'!C28</f>
        <v>4.3663626288807877E-2</v>
      </c>
      <c r="D28" s="126">
        <f>('GHG energy - GHG Emissions (M 1'!C27*1000000*1000)/'GDP - GDP (PPP, Current INtl do'!D28</f>
        <v>6.0164900403128052E-2</v>
      </c>
      <c r="E28" s="126">
        <f>('GHG energy - GHG Emissions (M 1'!D27*1000000*1000)/'GDP - GDP (PPP, Current INtl do'!E28</f>
        <v>7.828566919939918E-2</v>
      </c>
      <c r="F28" s="126">
        <f>('GHG energy - GHG Emissions (M 1'!E27*1000000*1000)/'GDP - GDP (PPP, Current INtl do'!F28</f>
        <v>8.1136780052668028E-2</v>
      </c>
      <c r="G28" s="126">
        <f>('GHG energy - GHG Emissions (M 1'!F27*1000000*1000)/'GDP - GDP (PPP, Current INtl do'!G28</f>
        <v>8.4977096540139449E-2</v>
      </c>
      <c r="H28" s="126">
        <f>('GHG energy - GHG Emissions (M 1'!G27*1000000*1000)/'GDP - GDP (PPP, Current INtl do'!H28</f>
        <v>9.6436428381723727E-2</v>
      </c>
      <c r="I28" s="126">
        <f>('GHG energy - GHG Emissions (M 1'!H27*1000000*1000)/'GDP - GDP (PPP, Current INtl do'!I28</f>
        <v>0.10984392414419526</v>
      </c>
      <c r="J28" s="126">
        <f>('GHG energy - GHG Emissions (M 1'!I27*1000000*1000)/'GDP - GDP (PPP, Current INtl do'!J28</f>
        <v>0.11508738605334856</v>
      </c>
      <c r="K28" s="126">
        <f>('GHG energy - GHG Emissions (M 1'!J27*1000000*1000)/'GDP - GDP (PPP, Current INtl do'!K28</f>
        <v>8.940466508196368E-2</v>
      </c>
      <c r="L28" s="126">
        <f>('GHG energy - GHG Emissions (M 1'!K27*1000000*1000)/'GDP - GDP (PPP, Current INtl do'!L28</f>
        <v>0.1205973495588801</v>
      </c>
      <c r="M28" s="126">
        <f>('GHG energy - GHG Emissions (M 1'!L27*1000000*1000)/'GDP - GDP (PPP, Current INtl do'!M28</f>
        <v>0.10584552298450203</v>
      </c>
      <c r="N28" s="126">
        <f>('GHG energy - GHG Emissions (M 1'!M27*1000000*1000)/'GDP - GDP (PPP, Current INtl do'!N28</f>
        <v>0.10511831428572563</v>
      </c>
      <c r="O28" s="126">
        <f>('GHG energy - GHG Emissions (M 1'!N27*1000000*1000)/'GDP - GDP (PPP, Current INtl do'!O28</f>
        <v>8.3095097416335709E-2</v>
      </c>
      <c r="P28" s="126">
        <f>('GHG energy - GHG Emissions (M 1'!O27*1000000*1000)/'GDP - GDP (PPP, Current INtl do'!P28</f>
        <v>8.4837030016132201E-2</v>
      </c>
      <c r="Q28" s="126">
        <f>('GHG energy - GHG Emissions (M 1'!P27*1000000*1000)/'GDP - GDP (PPP, Current INtl do'!Q28</f>
        <v>7.4090063498510925E-2</v>
      </c>
      <c r="R28" s="126">
        <f>('GHG energy - GHG Emissions (M 1'!Q27*1000000*1000)/'GDP - GDP (PPP, Current INtl do'!R28</f>
        <v>8.0134158899627744E-2</v>
      </c>
      <c r="S28" s="126">
        <f>('GHG energy - GHG Emissions (M 1'!R27*1000000*1000)/'GDP - GDP (PPP, Current INtl do'!S28</f>
        <v>6.2515131028655302E-2</v>
      </c>
      <c r="T28" s="126">
        <f>('GHG energy - GHG Emissions (M 1'!S27*1000000*1000)/'GDP - GDP (PPP, Current INtl do'!T28</f>
        <v>6.0065001972506415E-2</v>
      </c>
      <c r="U28" s="126">
        <f>('GHG energy - GHG Emissions (M 1'!T27*1000000*1000)/'GDP - GDP (PPP, Current INtl do'!U28</f>
        <v>7.2651158212506894E-2</v>
      </c>
      <c r="V28" s="126">
        <f>('GHG energy - GHG Emissions (M 1'!U27*1000000*1000)/'GDP - GDP (PPP, Current INtl do'!V28</f>
        <v>8.7385406540817556E-2</v>
      </c>
      <c r="W28" s="126">
        <f>('GHG energy - GHG Emissions (M 1'!V27*1000000*1000)/'GDP - GDP (PPP, Current INtl do'!W28</f>
        <v>9.6091346232596589E-2</v>
      </c>
      <c r="X28" s="126">
        <f>('GHG energy - GHG Emissions (M 1'!W27*1000000*1000)/'GDP - GDP (PPP, Current INtl do'!X28</f>
        <v>9.961432259115742E-2</v>
      </c>
      <c r="Y28" s="126">
        <f>('GHG energy - GHG Emissions (M 1'!X27*1000000*1000)/'GDP - GDP (PPP, Current INtl do'!Y28</f>
        <v>9.8607599937535456E-2</v>
      </c>
      <c r="Z28" s="126">
        <f>('GHG energy - GHG Emissions (M 1'!Y27*1000000*1000)/'GDP - GDP (PPP, Current INtl do'!Z28</f>
        <v>0.10365774758280978</v>
      </c>
      <c r="AA28" s="126">
        <f>('GHG energy - GHG Emissions (M 1'!Z27*1000000*1000)/'GDP - GDP (PPP, Current INtl do'!AA28</f>
        <v>0.10102816116184178</v>
      </c>
      <c r="AB28" s="126">
        <f>('GHG energy - GHG Emissions (M 1'!AA27*1000000*1000)/'GDP - GDP (PPP, Current INtl do'!AB28</f>
        <v>9.8364162324482182E-2</v>
      </c>
      <c r="AC28" s="19"/>
      <c r="AD28" s="20">
        <f>(AB28-C28)/C28</f>
        <v>1.2527712580229617</v>
      </c>
      <c r="AE28" s="19"/>
    </row>
    <row r="29" spans="2:31" ht="23.25" customHeight="1" x14ac:dyDescent="0.2">
      <c r="B29" s="28" t="s">
        <v>27</v>
      </c>
      <c r="C29" s="127">
        <f>('GHG energy - GHG Emissions (M 1'!B28*1000000*1000)/'GDP - GDP (PPP, Current INtl do'!C29</f>
        <v>0.32222573404636595</v>
      </c>
      <c r="D29" s="32">
        <f>('GHG energy - GHG Emissions (M 1'!C28*1000000*1000)/'GDP - GDP (PPP, Current INtl do'!D29</f>
        <v>0.29542509400222272</v>
      </c>
      <c r="E29" s="32">
        <f>('GHG energy - GHG Emissions (M 1'!D28*1000000*1000)/'GDP - GDP (PPP, Current INtl do'!E29</f>
        <v>0.2860442512534484</v>
      </c>
      <c r="F29" s="32">
        <f>('GHG energy - GHG Emissions (M 1'!E28*1000000*1000)/'GDP - GDP (PPP, Current INtl do'!F29</f>
        <v>0.29425372870879341</v>
      </c>
      <c r="G29" s="32">
        <f>('GHG energy - GHG Emissions (M 1'!F28*1000000*1000)/'GDP - GDP (PPP, Current INtl do'!G29</f>
        <v>0.30206519981294572</v>
      </c>
      <c r="H29" s="32">
        <f>('GHG energy - GHG Emissions (M 1'!G28*1000000*1000)/'GDP - GDP (PPP, Current INtl do'!H29</f>
        <v>0.28072210627954686</v>
      </c>
      <c r="I29" s="32">
        <f>('GHG energy - GHG Emissions (M 1'!H28*1000000*1000)/'GDP - GDP (PPP, Current INtl do'!I29</f>
        <v>0.29395466190816116</v>
      </c>
      <c r="J29" s="32">
        <f>('GHG energy - GHG Emissions (M 1'!I28*1000000*1000)/'GDP - GDP (PPP, Current INtl do'!J29</f>
        <v>0.28690582604242643</v>
      </c>
      <c r="K29" s="32">
        <f>('GHG energy - GHG Emissions (M 1'!J28*1000000*1000)/'GDP - GDP (PPP, Current INtl do'!K29</f>
        <v>0.28539358412183774</v>
      </c>
      <c r="L29" s="32">
        <f>('GHG energy - GHG Emissions (M 1'!K28*1000000*1000)/'GDP - GDP (PPP, Current INtl do'!L29</f>
        <v>0.27872166049956376</v>
      </c>
      <c r="M29" s="32">
        <f>('GHG energy - GHG Emissions (M 1'!L28*1000000*1000)/'GDP - GDP (PPP, Current INtl do'!M29</f>
        <v>0.27717808220706774</v>
      </c>
      <c r="N29" s="32">
        <f>('GHG energy - GHG Emissions (M 1'!M28*1000000*1000)/'GDP - GDP (PPP, Current INtl do'!N29</f>
        <v>0.27031111976252059</v>
      </c>
      <c r="O29" s="32">
        <f>('GHG energy - GHG Emissions (M 1'!N28*1000000*1000)/'GDP - GDP (PPP, Current INtl do'!O29</f>
        <v>0.27172546664799696</v>
      </c>
      <c r="P29" s="32">
        <f>('GHG energy - GHG Emissions (M 1'!O28*1000000*1000)/'GDP - GDP (PPP, Current INtl do'!P29</f>
        <v>0.2648143462632781</v>
      </c>
      <c r="Q29" s="32">
        <f>('GHG energy - GHG Emissions (M 1'!P28*1000000*1000)/'GDP - GDP (PPP, Current INtl do'!Q29</f>
        <v>0.26569277375943379</v>
      </c>
      <c r="R29" s="32">
        <f>('GHG energy - GHG Emissions (M 1'!Q28*1000000*1000)/'GDP - GDP (PPP, Current INtl do'!R29</f>
        <v>0.24822598090004255</v>
      </c>
      <c r="S29" s="32">
        <f>('GHG energy - GHG Emissions (M 1'!R28*1000000*1000)/'GDP - GDP (PPP, Current INtl do'!S29</f>
        <v>0.24248398291046183</v>
      </c>
      <c r="T29" s="32">
        <f>('GHG energy - GHG Emissions (M 1'!S28*1000000*1000)/'GDP - GDP (PPP, Current INtl do'!T29</f>
        <v>0.24508276801615494</v>
      </c>
      <c r="U29" s="32">
        <f>('GHG energy - GHG Emissions (M 1'!T28*1000000*1000)/'GDP - GDP (PPP, Current INtl do'!U29</f>
        <v>0.23660828717181326</v>
      </c>
      <c r="V29" s="32">
        <f>('GHG energy - GHG Emissions (M 1'!U28*1000000*1000)/'GDP - GDP (PPP, Current INtl do'!V29</f>
        <v>0.22802169585645146</v>
      </c>
      <c r="W29" s="32">
        <f>('GHG energy - GHG Emissions (M 1'!V28*1000000*1000)/'GDP - GDP (PPP, Current INtl do'!W29</f>
        <v>0.22528090887924115</v>
      </c>
      <c r="X29" s="32">
        <f>('GHG energy - GHG Emissions (M 1'!W28*1000000*1000)/'GDP - GDP (PPP, Current INtl do'!X29</f>
        <v>0.21563477303912995</v>
      </c>
      <c r="Y29" s="32">
        <f>('GHG energy - GHG Emissions (M 1'!X28*1000000*1000)/'GDP - GDP (PPP, Current INtl do'!Y29</f>
        <v>0.20588936504859245</v>
      </c>
      <c r="Z29" s="32">
        <f>('GHG energy - GHG Emissions (M 1'!Y28*1000000*1000)/'GDP - GDP (PPP, Current INtl do'!Z29</f>
        <v>0.18254840370738232</v>
      </c>
      <c r="AA29" s="32">
        <f>('GHG energy - GHG Emissions (M 1'!Z28*1000000*1000)/'GDP - GDP (PPP, Current INtl do'!AA29</f>
        <v>0.18146612224236036</v>
      </c>
      <c r="AB29" s="32">
        <f>('GHG energy - GHG Emissions (M 1'!AA28*1000000*1000)/'GDP - GDP (PPP, Current INtl do'!AB29</f>
        <v>0.18095247028769504</v>
      </c>
      <c r="AC29" s="14"/>
      <c r="AD29" s="23">
        <f>(AB29-C29)/C29</f>
        <v>-0.43842948849747276</v>
      </c>
      <c r="AE29" s="14"/>
    </row>
    <row r="30" spans="2:31" ht="22.25" customHeight="1" x14ac:dyDescent="0.2">
      <c r="B30" s="16" t="s">
        <v>28</v>
      </c>
      <c r="C30" s="125">
        <f>('GHG energy - GHG Emissions (M 1'!B29*1000000*1000)/'GDP - GDP (PPP, Current INtl do'!C30</f>
        <v>9.5537046549742127E-2</v>
      </c>
      <c r="D30" s="126">
        <f>('GHG energy - GHG Emissions (M 1'!C29*1000000*1000)/'GDP - GDP (PPP, Current INtl do'!D30</f>
        <v>9.5431393246846338E-2</v>
      </c>
      <c r="E30" s="126">
        <f>('GHG energy - GHG Emissions (M 1'!D29*1000000*1000)/'GDP - GDP (PPP, Current INtl do'!E30</f>
        <v>0.1109500944785045</v>
      </c>
      <c r="F30" s="126">
        <f>('GHG energy - GHG Emissions (M 1'!E29*1000000*1000)/'GDP - GDP (PPP, Current INtl do'!F30</f>
        <v>9.8580498621804152E-2</v>
      </c>
      <c r="G30" s="126">
        <f>('GHG energy - GHG Emissions (M 1'!F29*1000000*1000)/'GDP - GDP (PPP, Current INtl do'!G30</f>
        <v>0.10018266689454208</v>
      </c>
      <c r="H30" s="126">
        <f>('GHG energy - GHG Emissions (M 1'!G29*1000000*1000)/'GDP - GDP (PPP, Current INtl do'!H30</f>
        <v>9.9377390826009715E-2</v>
      </c>
      <c r="I30" s="126">
        <f>('GHG energy - GHG Emissions (M 1'!H29*1000000*1000)/'GDP - GDP (PPP, Current INtl do'!I30</f>
        <v>0.11247707175353076</v>
      </c>
      <c r="J30" s="126">
        <f>('GHG energy - GHG Emissions (M 1'!I29*1000000*1000)/'GDP - GDP (PPP, Current INtl do'!J30</f>
        <v>0.11207544525820151</v>
      </c>
      <c r="K30" s="126">
        <f>('GHG energy - GHG Emissions (M 1'!J29*1000000*1000)/'GDP - GDP (PPP, Current INtl do'!K30</f>
        <v>0.10880289093619967</v>
      </c>
      <c r="L30" s="126">
        <f>('GHG energy - GHG Emissions (M 1'!K29*1000000*1000)/'GDP - GDP (PPP, Current INtl do'!L30</f>
        <v>0.11314400824997264</v>
      </c>
      <c r="M30" s="126">
        <f>('GHG energy - GHG Emissions (M 1'!L29*1000000*1000)/'GDP - GDP (PPP, Current INtl do'!M30</f>
        <v>0.12399421263056515</v>
      </c>
      <c r="N30" s="126">
        <f>('GHG energy - GHG Emissions (M 1'!M29*1000000*1000)/'GDP - GDP (PPP, Current INtl do'!N30</f>
        <v>0.12560414096530542</v>
      </c>
      <c r="O30" s="126">
        <f>('GHG energy - GHG Emissions (M 1'!N29*1000000*1000)/'GDP - GDP (PPP, Current INtl do'!O30</f>
        <v>0.12596479375594752</v>
      </c>
      <c r="P30" s="126">
        <f>('GHG energy - GHG Emissions (M 1'!O29*1000000*1000)/'GDP - GDP (PPP, Current INtl do'!P30</f>
        <v>0.11680909339802825</v>
      </c>
      <c r="Q30" s="126">
        <f>('GHG energy - GHG Emissions (M 1'!P29*1000000*1000)/'GDP - GDP (PPP, Current INtl do'!Q30</f>
        <v>0.11969667615861933</v>
      </c>
      <c r="R30" s="126">
        <f>('GHG energy - GHG Emissions (M 1'!Q29*1000000*1000)/'GDP - GDP (PPP, Current INtl do'!R30</f>
        <v>0.10739494673508032</v>
      </c>
      <c r="S30" s="126">
        <f>('GHG energy - GHG Emissions (M 1'!R29*1000000*1000)/'GDP - GDP (PPP, Current INtl do'!S30</f>
        <v>9.5775943209445769E-2</v>
      </c>
      <c r="T30" s="126">
        <f>('GHG energy - GHG Emissions (M 1'!S29*1000000*1000)/'GDP - GDP (PPP, Current INtl do'!T30</f>
        <v>9.0110626403027444E-2</v>
      </c>
      <c r="U30" s="126">
        <f>('GHG energy - GHG Emissions (M 1'!T29*1000000*1000)/'GDP - GDP (PPP, Current INtl do'!U30</f>
        <v>8.2423447541344522E-2</v>
      </c>
      <c r="V30" s="126">
        <f>('GHG energy - GHG Emissions (M 1'!U29*1000000*1000)/'GDP - GDP (PPP, Current INtl do'!V30</f>
        <v>8.5271691524276702E-2</v>
      </c>
      <c r="W30" s="126">
        <f>('GHG energy - GHG Emissions (M 1'!V29*1000000*1000)/'GDP - GDP (PPP, Current INtl do'!W30</f>
        <v>8.1029955564436998E-2</v>
      </c>
      <c r="X30" s="126">
        <f>('GHG energy - GHG Emissions (M 1'!W29*1000000*1000)/'GDP - GDP (PPP, Current INtl do'!X30</f>
        <v>8.1494928603157088E-2</v>
      </c>
      <c r="Y30" s="126">
        <f>('GHG energy - GHG Emissions (M 1'!X29*1000000*1000)/'GDP - GDP (PPP, Current INtl do'!Y30</f>
        <v>7.8099464452829184E-2</v>
      </c>
      <c r="Z30" s="126">
        <f>('GHG energy - GHG Emissions (M 1'!Y29*1000000*1000)/'GDP - GDP (PPP, Current INtl do'!Z30</f>
        <v>7.3410105444506824E-2</v>
      </c>
      <c r="AA30" s="126">
        <f>('GHG energy - GHG Emissions (M 1'!Z29*1000000*1000)/'GDP - GDP (PPP, Current INtl do'!AA30</f>
        <v>7.2912663003035227E-2</v>
      </c>
      <c r="AB30" s="126">
        <f>('GHG energy - GHG Emissions (M 1'!AA29*1000000*1000)/'GDP - GDP (PPP, Current INtl do'!AB30</f>
        <v>6.965038828921967E-2</v>
      </c>
      <c r="AC30" s="19"/>
      <c r="AD30" s="20">
        <f>(AB30-C30)/C30</f>
        <v>-0.27095937330493425</v>
      </c>
      <c r="AE30" s="19"/>
    </row>
    <row r="31" spans="2:31" ht="22.25" customHeight="1" x14ac:dyDescent="0.2">
      <c r="B31" s="24" t="s">
        <v>29</v>
      </c>
      <c r="C31" s="128"/>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9"/>
      <c r="AD31" s="27"/>
      <c r="AE31" s="19"/>
    </row>
    <row r="32" spans="2:31" ht="22.25" customHeight="1" x14ac:dyDescent="0.2">
      <c r="B32" s="16" t="s">
        <v>30</v>
      </c>
      <c r="C32" s="125">
        <f>('GHG energy - GHG Emissions (M 1'!B31*1000000*1000)/'GDP - GDP (PPP, Current INtl do'!C32</f>
        <v>0.43696618562512607</v>
      </c>
      <c r="D32" s="126">
        <f>('GHG energy - GHG Emissions (M 1'!C31*1000000*1000)/'GDP - GDP (PPP, Current INtl do'!D32</f>
        <v>0.35149117071447755</v>
      </c>
      <c r="E32" s="126">
        <f>('GHG energy - GHG Emissions (M 1'!D31*1000000*1000)/'GDP - GDP (PPP, Current INtl do'!E32</f>
        <v>0.32215660320501049</v>
      </c>
      <c r="F32" s="126">
        <f>('GHG energy - GHG Emissions (M 1'!E31*1000000*1000)/'GDP - GDP (PPP, Current INtl do'!F32</f>
        <v>0.29893310221722036</v>
      </c>
      <c r="G32" s="126">
        <f>('GHG energy - GHG Emissions (M 1'!F31*1000000*1000)/'GDP - GDP (PPP, Current INtl do'!G32</f>
        <v>0.26807075532958274</v>
      </c>
      <c r="H32" s="126">
        <f>('GHG energy - GHG Emissions (M 1'!G31*1000000*1000)/'GDP - GDP (PPP, Current INtl do'!H32</f>
        <v>0.25644252450082128</v>
      </c>
      <c r="I32" s="126">
        <f>('GHG energy - GHG Emissions (M 1'!H31*1000000*1000)/'GDP - GDP (PPP, Current INtl do'!I32</f>
        <v>0.24892258787607718</v>
      </c>
      <c r="J32" s="126">
        <f>('GHG energy - GHG Emissions (M 1'!I31*1000000*1000)/'GDP - GDP (PPP, Current INtl do'!J32</f>
        <v>0.25811421682195046</v>
      </c>
      <c r="K32" s="126">
        <f>('GHG energy - GHG Emissions (M 1'!J31*1000000*1000)/'GDP - GDP (PPP, Current INtl do'!K32</f>
        <v>0.26738322850245089</v>
      </c>
      <c r="L32" s="126">
        <f>('GHG energy - GHG Emissions (M 1'!K31*1000000*1000)/'GDP - GDP (PPP, Current INtl do'!L32</f>
        <v>0.18957529967487347</v>
      </c>
      <c r="M32" s="126">
        <f>('GHG energy - GHG Emissions (M 1'!L31*1000000*1000)/'GDP - GDP (PPP, Current INtl do'!M32</f>
        <v>0.21724716830715504</v>
      </c>
      <c r="N32" s="126">
        <f>('GHG energy - GHG Emissions (M 1'!M31*1000000*1000)/'GDP - GDP (PPP, Current INtl do'!N32</f>
        <v>0.19772436304770402</v>
      </c>
      <c r="O32" s="126">
        <f>('GHG energy - GHG Emissions (M 1'!N31*1000000*1000)/'GDP - GDP (PPP, Current INtl do'!O32</f>
        <v>0.18213668278155856</v>
      </c>
      <c r="P32" s="126">
        <f>('GHG energy - GHG Emissions (M 1'!O31*1000000*1000)/'GDP - GDP (PPP, Current INtl do'!P32</f>
        <v>0.18196610268840249</v>
      </c>
      <c r="Q32" s="126">
        <f>('GHG energy - GHG Emissions (M 1'!P31*1000000*1000)/'GDP - GDP (PPP, Current INtl do'!Q32</f>
        <v>0.19183005265032754</v>
      </c>
      <c r="R32" s="126">
        <f>('GHG energy - GHG Emissions (M 1'!Q31*1000000*1000)/'GDP - GDP (PPP, Current INtl do'!R32</f>
        <v>0.18540432252604322</v>
      </c>
      <c r="S32" s="126">
        <f>('GHG energy - GHG Emissions (M 1'!R31*1000000*1000)/'GDP - GDP (PPP, Current INtl do'!S32</f>
        <v>0.16737781208474856</v>
      </c>
      <c r="T32" s="126">
        <f>('GHG energy - GHG Emissions (M 1'!S31*1000000*1000)/'GDP - GDP (PPP, Current INtl do'!T32</f>
        <v>0.28174701178007838</v>
      </c>
      <c r="U32" s="126">
        <f>('GHG energy - GHG Emissions (M 1'!T31*1000000*1000)/'GDP - GDP (PPP, Current INtl do'!U32</f>
        <v>0.30536732594746407</v>
      </c>
      <c r="V32" s="126">
        <f>('GHG energy - GHG Emissions (M 1'!U31*1000000*1000)/'GDP - GDP (PPP, Current INtl do'!V32</f>
        <v>0.26596074280488774</v>
      </c>
      <c r="W32" s="126">
        <f>('GHG energy - GHG Emissions (M 1'!V31*1000000*1000)/'GDP - GDP (PPP, Current INtl do'!W32</f>
        <v>0.26720441770311038</v>
      </c>
      <c r="X32" s="126">
        <f>('GHG energy - GHG Emissions (M 1'!W31*1000000*1000)/'GDP - GDP (PPP, Current INtl do'!X32</f>
        <v>0.29826022307984712</v>
      </c>
      <c r="Y32" s="126">
        <f>('GHG energy - GHG Emissions (M 1'!X31*1000000*1000)/'GDP - GDP (PPP, Current INtl do'!Y32</f>
        <v>0.28889910571018296</v>
      </c>
      <c r="Z32" s="126">
        <f>('GHG energy - GHG Emissions (M 1'!Y31*1000000*1000)/'GDP - GDP (PPP, Current INtl do'!Z32</f>
        <v>0.2343069892996974</v>
      </c>
      <c r="AA32" s="126">
        <f>('GHG energy - GHG Emissions (M 1'!Z31*1000000*1000)/'GDP - GDP (PPP, Current INtl do'!AA32</f>
        <v>0.26009812664722504</v>
      </c>
      <c r="AB32" s="126">
        <f>('GHG energy - GHG Emissions (M 1'!AA31*1000000*1000)/'GDP - GDP (PPP, Current INtl do'!AB32</f>
        <v>0.27517857040511812</v>
      </c>
      <c r="AC32" s="19"/>
      <c r="AD32" s="20">
        <f>(AB32-C32)/C32</f>
        <v>-0.37025202531073143</v>
      </c>
      <c r="AE32" s="19"/>
    </row>
    <row r="33" spans="2:31" ht="22.25" customHeight="1" x14ac:dyDescent="0.2">
      <c r="B33" s="16" t="s">
        <v>31</v>
      </c>
      <c r="C33" s="127"/>
      <c r="D33" s="32"/>
      <c r="E33" s="32"/>
      <c r="F33" s="32">
        <f>('GHG energy - GHG Emissions (M 1'!E32*1000000*1000)/'GDP - GDP (PPP, Current INtl do'!F33</f>
        <v>0.21696657201170838</v>
      </c>
      <c r="G33" s="32">
        <f>('GHG energy - GHG Emissions (M 1'!F32*1000000*1000)/'GDP - GDP (PPP, Current INtl do'!G33</f>
        <v>0.20355646668371907</v>
      </c>
      <c r="H33" s="32">
        <f>('GHG energy - GHG Emissions (M 1'!G32*1000000*1000)/'GDP - GDP (PPP, Current INtl do'!H33</f>
        <v>0.18091294331219759</v>
      </c>
      <c r="I33" s="32">
        <f>('GHG energy - GHG Emissions (M 1'!H32*1000000*1000)/'GDP - GDP (PPP, Current INtl do'!I33</f>
        <v>0.17571936720792899</v>
      </c>
      <c r="J33" s="32">
        <f>('GHG energy - GHG Emissions (M 1'!I32*1000000*1000)/'GDP - GDP (PPP, Current INtl do'!J33</f>
        <v>0.15578116420904345</v>
      </c>
      <c r="K33" s="32">
        <f>('GHG energy - GHG Emissions (M 1'!J32*1000000*1000)/'GDP - GDP (PPP, Current INtl do'!K33</f>
        <v>0.1858929043304518</v>
      </c>
      <c r="L33" s="32">
        <f>('GHG energy - GHG Emissions (M 1'!K32*1000000*1000)/'GDP - GDP (PPP, Current INtl do'!L33</f>
        <v>0.15899300006294492</v>
      </c>
      <c r="M33" s="32">
        <f>('GHG energy - GHG Emissions (M 1'!L32*1000000*1000)/'GDP - GDP (PPP, Current INtl do'!M33</f>
        <v>0.14900659761339832</v>
      </c>
      <c r="N33" s="32">
        <f>('GHG energy - GHG Emissions (M 1'!M32*1000000*1000)/'GDP - GDP (PPP, Current INtl do'!N33</f>
        <v>0.15361114140142482</v>
      </c>
      <c r="O33" s="32">
        <f>('GHG energy - GHG Emissions (M 1'!N32*1000000*1000)/'GDP - GDP (PPP, Current INtl do'!O33</f>
        <v>0.13903349542346394</v>
      </c>
      <c r="P33" s="32">
        <f>('GHG energy - GHG Emissions (M 1'!O32*1000000*1000)/'GDP - GDP (PPP, Current INtl do'!P33</f>
        <v>0.13543765772605318</v>
      </c>
      <c r="Q33" s="32">
        <f>('GHG energy - GHG Emissions (M 1'!P32*1000000*1000)/'GDP - GDP (PPP, Current INtl do'!Q33</f>
        <v>0.12277356279244542</v>
      </c>
      <c r="R33" s="32">
        <f>('GHG energy - GHG Emissions (M 1'!Q32*1000000*1000)/'GDP - GDP (PPP, Current INtl do'!R33</f>
        <v>0.11920169970217454</v>
      </c>
      <c r="S33" s="32">
        <f>('GHG energy - GHG Emissions (M 1'!R32*1000000*1000)/'GDP - GDP (PPP, Current INtl do'!S33</f>
        <v>0.11281624164485275</v>
      </c>
      <c r="T33" s="32">
        <f>('GHG energy - GHG Emissions (M 1'!S32*1000000*1000)/'GDP - GDP (PPP, Current INtl do'!T33</f>
        <v>0.11518928492287045</v>
      </c>
      <c r="U33" s="32">
        <f>('GHG energy - GHG Emissions (M 1'!T32*1000000*1000)/'GDP - GDP (PPP, Current INtl do'!U33</f>
        <v>0.11910958384183892</v>
      </c>
      <c r="V33" s="32">
        <f>('GHG energy - GHG Emissions (M 1'!U32*1000000*1000)/'GDP - GDP (PPP, Current INtl do'!V33</f>
        <v>0.14099801067777729</v>
      </c>
      <c r="W33" s="32">
        <f>('GHG energy - GHG Emissions (M 1'!V32*1000000*1000)/'GDP - GDP (PPP, Current INtl do'!W33</f>
        <v>0.14160976028590294</v>
      </c>
      <c r="X33" s="32">
        <f>('GHG energy - GHG Emissions (M 1'!W32*1000000*1000)/'GDP - GDP (PPP, Current INtl do'!X33</f>
        <v>0.13460825813088712</v>
      </c>
      <c r="Y33" s="32">
        <f>('GHG energy - GHG Emissions (M 1'!X32*1000000*1000)/'GDP - GDP (PPP, Current INtl do'!Y33</f>
        <v>0.12912668560526191</v>
      </c>
      <c r="Z33" s="32">
        <f>('GHG energy - GHG Emissions (M 1'!Y32*1000000*1000)/'GDP - GDP (PPP, Current INtl do'!Z33</f>
        <v>0.12077335648860618</v>
      </c>
      <c r="AA33" s="32">
        <f>('GHG energy - GHG Emissions (M 1'!Z32*1000000*1000)/'GDP - GDP (PPP, Current INtl do'!AA33</f>
        <v>0.11759267707205268</v>
      </c>
      <c r="AB33" s="32">
        <f>('GHG energy - GHG Emissions (M 1'!AA32*1000000*1000)/'GDP - GDP (PPP, Current INtl do'!AB33</f>
        <v>0.10980933807925507</v>
      </c>
      <c r="AC33" s="19"/>
      <c r="AD33" s="23">
        <f>(AB33-F33)/F33</f>
        <v>-0.49388821945654687</v>
      </c>
      <c r="AE33" s="19"/>
    </row>
    <row r="34" spans="2:31" ht="22.25" customHeight="1" x14ac:dyDescent="0.2">
      <c r="B34" s="16" t="s">
        <v>32</v>
      </c>
      <c r="C34" s="125">
        <f>('GHG energy - GHG Emissions (M 1'!B33*1000000*1000)/'GDP - GDP (PPP, Current INtl do'!C34</f>
        <v>0.28462841877726736</v>
      </c>
      <c r="D34" s="126">
        <f>('GHG energy - GHG Emissions (M 1'!C33*1000000*1000)/'GDP - GDP (PPP, Current INtl do'!D34</f>
        <v>0.30388473597028554</v>
      </c>
      <c r="E34" s="126">
        <f>('GHG energy - GHG Emissions (M 1'!D33*1000000*1000)/'GDP - GDP (PPP, Current INtl do'!E34</f>
        <v>0.3123260508519638</v>
      </c>
      <c r="F34" s="126">
        <f>('GHG energy - GHG Emissions (M 1'!E33*1000000*1000)/'GDP - GDP (PPP, Current INtl do'!F34</f>
        <v>0.30693480414188196</v>
      </c>
      <c r="G34" s="126">
        <f>('GHG energy - GHG Emissions (M 1'!F33*1000000*1000)/'GDP - GDP (PPP, Current INtl do'!G34</f>
        <v>0.28306265385462243</v>
      </c>
      <c r="H34" s="126">
        <f>('GHG energy - GHG Emissions (M 1'!G33*1000000*1000)/'GDP - GDP (PPP, Current INtl do'!H34</f>
        <v>0.25987702983775268</v>
      </c>
      <c r="I34" s="126">
        <f>('GHG energy - GHG Emissions (M 1'!H33*1000000*1000)/'GDP - GDP (PPP, Current INtl do'!I34</f>
        <v>0.26697867401845354</v>
      </c>
      <c r="J34" s="126">
        <f>('GHG energy - GHG Emissions (M 1'!I33*1000000*1000)/'GDP - GDP (PPP, Current INtl do'!J34</f>
        <v>0.2758126524519745</v>
      </c>
      <c r="K34" s="126">
        <f>('GHG energy - GHG Emissions (M 1'!J33*1000000*1000)/'GDP - GDP (PPP, Current INtl do'!K34</f>
        <v>0.23693110125649777</v>
      </c>
      <c r="L34" s="126">
        <f>('GHG energy - GHG Emissions (M 1'!K33*1000000*1000)/'GDP - GDP (PPP, Current INtl do'!L34</f>
        <v>0.26652910601045859</v>
      </c>
      <c r="M34" s="126">
        <f>('GHG energy - GHG Emissions (M 1'!L33*1000000*1000)/'GDP - GDP (PPP, Current INtl do'!M34</f>
        <v>0.27037453430820568</v>
      </c>
      <c r="N34" s="126">
        <f>('GHG energy - GHG Emissions (M 1'!M33*1000000*1000)/'GDP - GDP (PPP, Current INtl do'!N34</f>
        <v>0.28554632513638856</v>
      </c>
      <c r="O34" s="126">
        <f>('GHG energy - GHG Emissions (M 1'!N33*1000000*1000)/'GDP - GDP (PPP, Current INtl do'!O34</f>
        <v>0.27991543790191925</v>
      </c>
      <c r="P34" s="126">
        <f>('GHG energy - GHG Emissions (M 1'!O33*1000000*1000)/'GDP - GDP (PPP, Current INtl do'!P34</f>
        <v>0.27050791431421733</v>
      </c>
      <c r="Q34" s="126">
        <f>('GHG energy - GHG Emissions (M 1'!P33*1000000*1000)/'GDP - GDP (PPP, Current INtl do'!Q34</f>
        <v>0.26715043241302622</v>
      </c>
      <c r="R34" s="126">
        <f>('GHG energy - GHG Emissions (M 1'!Q33*1000000*1000)/'GDP - GDP (PPP, Current INtl do'!R34</f>
        <v>0.2480419940876438</v>
      </c>
      <c r="S34" s="126">
        <f>('GHG energy - GHG Emissions (M 1'!R33*1000000*1000)/'GDP - GDP (PPP, Current INtl do'!S34</f>
        <v>0.23018717965709165</v>
      </c>
      <c r="T34" s="126">
        <f>('GHG energy - GHG Emissions (M 1'!S33*1000000*1000)/'GDP - GDP (PPP, Current INtl do'!T34</f>
        <v>0.22942939137255591</v>
      </c>
      <c r="U34" s="126">
        <f>('GHG energy - GHG Emissions (M 1'!T33*1000000*1000)/'GDP - GDP (PPP, Current INtl do'!U34</f>
        <v>0.23543247388772431</v>
      </c>
      <c r="V34" s="126">
        <f>('GHG energy - GHG Emissions (M 1'!U33*1000000*1000)/'GDP - GDP (PPP, Current INtl do'!V34</f>
        <v>0.23932321956515842</v>
      </c>
      <c r="W34" s="126">
        <f>('GHG energy - GHG Emissions (M 1'!V33*1000000*1000)/'GDP - GDP (PPP, Current INtl do'!W34</f>
        <v>0.21378229158101211</v>
      </c>
      <c r="X34" s="126">
        <f>('GHG energy - GHG Emissions (M 1'!W33*1000000*1000)/'GDP - GDP (PPP, Current INtl do'!X34</f>
        <v>0.26382934009946102</v>
      </c>
      <c r="Y34" s="126">
        <f>('GHG energy - GHG Emissions (M 1'!X33*1000000*1000)/'GDP - GDP (PPP, Current INtl do'!Y34</f>
        <v>0.25547175907943243</v>
      </c>
      <c r="Z34" s="126">
        <f>('GHG energy - GHG Emissions (M 1'!Y33*1000000*1000)/'GDP - GDP (PPP, Current INtl do'!Z34</f>
        <v>0.19043427606064128</v>
      </c>
      <c r="AA34" s="126">
        <f>('GHG energy - GHG Emissions (M 1'!Z33*1000000*1000)/'GDP - GDP (PPP, Current INtl do'!AA34</f>
        <v>0.19308419124334247</v>
      </c>
      <c r="AB34" s="126">
        <f>('GHG energy - GHG Emissions (M 1'!AA33*1000000*1000)/'GDP - GDP (PPP, Current INtl do'!AB34</f>
        <v>0.1886230848312086</v>
      </c>
      <c r="AC34" s="19"/>
      <c r="AD34" s="20">
        <f t="shared" ref="AD34:AD40" si="0">(AB34-C34)/C34</f>
        <v>-0.33730059127084783</v>
      </c>
      <c r="AE34" s="19"/>
    </row>
    <row r="35" spans="2:31" ht="22.25" customHeight="1" x14ac:dyDescent="0.2">
      <c r="B35" s="16" t="s">
        <v>33</v>
      </c>
      <c r="C35" s="127">
        <f>('GHG energy - GHG Emissions (M 1'!B34*1000000*1000)/'GDP - GDP (PPP, Current INtl do'!C35</f>
        <v>4.7873895712885507E-2</v>
      </c>
      <c r="D35" s="32">
        <f>('GHG energy - GHG Emissions (M 1'!C34*1000000*1000)/'GDP - GDP (PPP, Current INtl do'!D35</f>
        <v>4.9018562420688701E-2</v>
      </c>
      <c r="E35" s="32">
        <f>('GHG energy - GHG Emissions (M 1'!D34*1000000*1000)/'GDP - GDP (PPP, Current INtl do'!E35</f>
        <v>4.9658206374554141E-2</v>
      </c>
      <c r="F35" s="32">
        <f>('GHG energy - GHG Emissions (M 1'!E34*1000000*1000)/'GDP - GDP (PPP, Current INtl do'!F35</f>
        <v>4.5796425868432758E-2</v>
      </c>
      <c r="G35" s="32">
        <f>('GHG energy - GHG Emissions (M 1'!F34*1000000*1000)/'GDP - GDP (PPP, Current INtl do'!G35</f>
        <v>4.4420831003122746E-2</v>
      </c>
      <c r="H35" s="32">
        <f>('GHG energy - GHG Emissions (M 1'!G34*1000000*1000)/'GDP - GDP (PPP, Current INtl do'!H35</f>
        <v>5.149601160175437E-2</v>
      </c>
      <c r="I35" s="32">
        <f>('GHG energy - GHG Emissions (M 1'!H34*1000000*1000)/'GDP - GDP (PPP, Current INtl do'!I35</f>
        <v>6.4720789020339328E-2</v>
      </c>
      <c r="J35" s="32">
        <f>('GHG energy - GHG Emissions (M 1'!I34*1000000*1000)/'GDP - GDP (PPP, Current INtl do'!J35</f>
        <v>7.6028103356045901E-2</v>
      </c>
      <c r="K35" s="32">
        <f>('GHG energy - GHG Emissions (M 1'!J34*1000000*1000)/'GDP - GDP (PPP, Current INtl do'!K35</f>
        <v>8.149328155033278E-2</v>
      </c>
      <c r="L35" s="32">
        <f>('GHG energy - GHG Emissions (M 1'!K34*1000000*1000)/'GDP - GDP (PPP, Current INtl do'!L35</f>
        <v>0.1011997476573378</v>
      </c>
      <c r="M35" s="32">
        <f>('GHG energy - GHG Emissions (M 1'!L34*1000000*1000)/'GDP - GDP (PPP, Current INtl do'!M35</f>
        <v>9.4633850021478533E-2</v>
      </c>
      <c r="N35" s="32">
        <f>('GHG energy - GHG Emissions (M 1'!M34*1000000*1000)/'GDP - GDP (PPP, Current INtl do'!N35</f>
        <v>8.1341330140338328E-2</v>
      </c>
      <c r="O35" s="32">
        <f>('GHG energy - GHG Emissions (M 1'!N34*1000000*1000)/'GDP - GDP (PPP, Current INtl do'!O35</f>
        <v>9.9787199401180637E-2</v>
      </c>
      <c r="P35" s="32">
        <f>('GHG energy - GHG Emissions (M 1'!O34*1000000*1000)/'GDP - GDP (PPP, Current INtl do'!P35</f>
        <v>8.8127465849947809E-2</v>
      </c>
      <c r="Q35" s="32">
        <f>('GHG energy - GHG Emissions (M 1'!P34*1000000*1000)/'GDP - GDP (PPP, Current INtl do'!Q35</f>
        <v>0.10214663239766528</v>
      </c>
      <c r="R35" s="32">
        <f>('GHG energy - GHG Emissions (M 1'!Q34*1000000*1000)/'GDP - GDP (PPP, Current INtl do'!R35</f>
        <v>9.3124757146694881E-2</v>
      </c>
      <c r="S35" s="32">
        <f>('GHG energy - GHG Emissions (M 1'!R34*1000000*1000)/'GDP - GDP (PPP, Current INtl do'!S35</f>
        <v>9.1866687181941256E-2</v>
      </c>
      <c r="T35" s="32">
        <f>('GHG energy - GHG Emissions (M 1'!S34*1000000*1000)/'GDP - GDP (PPP, Current INtl do'!T35</f>
        <v>4.8759919954481513E-2</v>
      </c>
      <c r="U35" s="32">
        <f>('GHG energy - GHG Emissions (M 1'!T34*1000000*1000)/'GDP - GDP (PPP, Current INtl do'!U35</f>
        <v>4.6139750244252979E-2</v>
      </c>
      <c r="V35" s="32">
        <f>('GHG energy - GHG Emissions (M 1'!U34*1000000*1000)/'GDP - GDP (PPP, Current INtl do'!V35</f>
        <v>5.6630226171210635E-2</v>
      </c>
      <c r="W35" s="32">
        <f>('GHG energy - GHG Emissions (M 1'!V34*1000000*1000)/'GDP - GDP (PPP, Current INtl do'!W35</f>
        <v>6.7181880583466802E-2</v>
      </c>
      <c r="X35" s="32">
        <f>('GHG energy - GHG Emissions (M 1'!W34*1000000*1000)/'GDP - GDP (PPP, Current INtl do'!X35</f>
        <v>6.0380116327123284E-2</v>
      </c>
      <c r="Y35" s="32">
        <f>('GHG energy - GHG Emissions (M 1'!X34*1000000*1000)/'GDP - GDP (PPP, Current INtl do'!Y35</f>
        <v>7.2970771970302314E-2</v>
      </c>
      <c r="Z35" s="32">
        <f>('GHG energy - GHG Emissions (M 1'!Y34*1000000*1000)/'GDP - GDP (PPP, Current INtl do'!Z35</f>
        <v>6.6649508130586746E-2</v>
      </c>
      <c r="AA35" s="32">
        <f>('GHG energy - GHG Emissions (M 1'!Z34*1000000*1000)/'GDP - GDP (PPP, Current INtl do'!AA35</f>
        <v>6.3419778957125972E-2</v>
      </c>
      <c r="AB35" s="32">
        <f>('GHG energy - GHG Emissions (M 1'!AA34*1000000*1000)/'GDP - GDP (PPP, Current INtl do'!AB35</f>
        <v>5.9299811109050117E-2</v>
      </c>
      <c r="AC35" s="19"/>
      <c r="AD35" s="23">
        <f t="shared" si="0"/>
        <v>0.23866692329969014</v>
      </c>
      <c r="AE35" s="19"/>
    </row>
    <row r="36" spans="2:31" ht="22.25" customHeight="1" x14ac:dyDescent="0.2">
      <c r="B36" s="16" t="s">
        <v>34</v>
      </c>
      <c r="C36" s="125">
        <f>('GHG energy - GHG Emissions (M 1'!B35*1000000*1000)/'GDP - GDP (PPP, Current INtl do'!C36</f>
        <v>0.45965862106890959</v>
      </c>
      <c r="D36" s="126">
        <f>('GHG energy - GHG Emissions (M 1'!C35*1000000*1000)/'GDP - GDP (PPP, Current INtl do'!D36</f>
        <v>0.49218478451703718</v>
      </c>
      <c r="E36" s="126">
        <f>('GHG energy - GHG Emissions (M 1'!D35*1000000*1000)/'GDP - GDP (PPP, Current INtl do'!E36</f>
        <v>0.48516191313831847</v>
      </c>
      <c r="F36" s="126">
        <f>('GHG energy - GHG Emissions (M 1'!E35*1000000*1000)/'GDP - GDP (PPP, Current INtl do'!F36</f>
        <v>0.52527799746603154</v>
      </c>
      <c r="G36" s="126">
        <f>('GHG energy - GHG Emissions (M 1'!F35*1000000*1000)/'GDP - GDP (PPP, Current INtl do'!G36</f>
        <v>0.48269711965894874</v>
      </c>
      <c r="H36" s="126">
        <f>('GHG energy - GHG Emissions (M 1'!G35*1000000*1000)/'GDP - GDP (PPP, Current INtl do'!H36</f>
        <v>0.55471940118866137</v>
      </c>
      <c r="I36" s="126">
        <f>('GHG energy - GHG Emissions (M 1'!H35*1000000*1000)/'GDP - GDP (PPP, Current INtl do'!I36</f>
        <v>0.51258313206844941</v>
      </c>
      <c r="J36" s="126">
        <f>('GHG energy - GHG Emissions (M 1'!I35*1000000*1000)/'GDP - GDP (PPP, Current INtl do'!J36</f>
        <v>0.46749843780350742</v>
      </c>
      <c r="K36" s="126">
        <f>('GHG energy - GHG Emissions (M 1'!J35*1000000*1000)/'GDP - GDP (PPP, Current INtl do'!K36</f>
        <v>0.45668729463668389</v>
      </c>
      <c r="L36" s="126">
        <f>('GHG energy - GHG Emissions (M 1'!K35*1000000*1000)/'GDP - GDP (PPP, Current INtl do'!L36</f>
        <v>0.40058850863666956</v>
      </c>
      <c r="M36" s="126">
        <f>('GHG energy - GHG Emissions (M 1'!L35*1000000*1000)/'GDP - GDP (PPP, Current INtl do'!M36</f>
        <v>0.41913685022344166</v>
      </c>
      <c r="N36" s="126">
        <f>('GHG energy - GHG Emissions (M 1'!M35*1000000*1000)/'GDP - GDP (PPP, Current INtl do'!N36</f>
        <v>0.43974315070276093</v>
      </c>
      <c r="O36" s="126">
        <f>('GHG energy - GHG Emissions (M 1'!N35*1000000*1000)/'GDP - GDP (PPP, Current INtl do'!O36</f>
        <v>0.40525184352960175</v>
      </c>
      <c r="P36" s="126">
        <f>('GHG energy - GHG Emissions (M 1'!O35*1000000*1000)/'GDP - GDP (PPP, Current INtl do'!P36</f>
        <v>0.44442998001404277</v>
      </c>
      <c r="Q36" s="126">
        <f>('GHG energy - GHG Emissions (M 1'!P35*1000000*1000)/'GDP - GDP (PPP, Current INtl do'!Q36</f>
        <v>0.41931638404315286</v>
      </c>
      <c r="R36" s="126">
        <f>('GHG energy - GHG Emissions (M 1'!Q35*1000000*1000)/'GDP - GDP (PPP, Current INtl do'!R36</f>
        <v>0.41077551405645729</v>
      </c>
      <c r="S36" s="126">
        <f>('GHG energy - GHG Emissions (M 1'!R35*1000000*1000)/'GDP - GDP (PPP, Current INtl do'!S36</f>
        <v>0.36277637544445962</v>
      </c>
      <c r="T36" s="126">
        <f>('GHG energy - GHG Emissions (M 1'!S35*1000000*1000)/'GDP - GDP (PPP, Current INtl do'!T36</f>
        <v>0.35588181483245412</v>
      </c>
      <c r="U36" s="126">
        <f>('GHG energy - GHG Emissions (M 1'!T35*1000000*1000)/'GDP - GDP (PPP, Current INtl do'!U36</f>
        <v>0.37294345928253414</v>
      </c>
      <c r="V36" s="126">
        <f>('GHG energy - GHG Emissions (M 1'!U35*1000000*1000)/'GDP - GDP (PPP, Current INtl do'!V36</f>
        <v>0.3699917474769262</v>
      </c>
      <c r="W36" s="126">
        <f>('GHG energy - GHG Emissions (M 1'!V35*1000000*1000)/'GDP - GDP (PPP, Current INtl do'!W36</f>
        <v>0.37548725041282577</v>
      </c>
      <c r="X36" s="126">
        <f>('GHG energy - GHG Emissions (M 1'!W35*1000000*1000)/'GDP - GDP (PPP, Current INtl do'!X36</f>
        <v>0.35248007293750894</v>
      </c>
      <c r="Y36" s="126">
        <f>('GHG energy - GHG Emissions (M 1'!X35*1000000*1000)/'GDP - GDP (PPP, Current INtl do'!Y36</f>
        <v>0.32561321608185145</v>
      </c>
      <c r="Z36" s="126">
        <f>('GHG energy - GHG Emissions (M 1'!Y35*1000000*1000)/'GDP - GDP (PPP, Current INtl do'!Z36</f>
        <v>0.33098947079777924</v>
      </c>
      <c r="AA36" s="126">
        <f>('GHG energy - GHG Emissions (M 1'!Z35*1000000*1000)/'GDP - GDP (PPP, Current INtl do'!AA36</f>
        <v>0.31009796815775659</v>
      </c>
      <c r="AB36" s="126">
        <f>('GHG energy - GHG Emissions (M 1'!AA35*1000000*1000)/'GDP - GDP (PPP, Current INtl do'!AB36</f>
        <v>0.30428984089745131</v>
      </c>
      <c r="AC36" s="19"/>
      <c r="AD36" s="20">
        <f t="shared" si="0"/>
        <v>-0.33800906379207496</v>
      </c>
      <c r="AE36" s="19"/>
    </row>
    <row r="37" spans="2:31" ht="22.25" customHeight="1" x14ac:dyDescent="0.2">
      <c r="B37" s="16" t="s">
        <v>35</v>
      </c>
      <c r="C37" s="127">
        <f>('GHG energy - GHG Emissions (M 1'!B36*1000000*1000)/'GDP - GDP (PPP, Current INtl do'!C37</f>
        <v>0.218987396620308</v>
      </c>
      <c r="D37" s="32">
        <f>('GHG energy - GHG Emissions (M 1'!C36*1000000*1000)/'GDP - GDP (PPP, Current INtl do'!D37</f>
        <v>0.20856434553472319</v>
      </c>
      <c r="E37" s="32">
        <f>('GHG energy - GHG Emissions (M 1'!D36*1000000*1000)/'GDP - GDP (PPP, Current INtl do'!E37</f>
        <v>0.21743256041804374</v>
      </c>
      <c r="F37" s="32">
        <f>('GHG energy - GHG Emissions (M 1'!E36*1000000*1000)/'GDP - GDP (PPP, Current INtl do'!F37</f>
        <v>0.21891457960871583</v>
      </c>
      <c r="G37" s="32">
        <f>('GHG energy - GHG Emissions (M 1'!F36*1000000*1000)/'GDP - GDP (PPP, Current INtl do'!G37</f>
        <v>0.23311218890747781</v>
      </c>
      <c r="H37" s="32">
        <f>('GHG energy - GHG Emissions (M 1'!G36*1000000*1000)/'GDP - GDP (PPP, Current INtl do'!H37</f>
        <v>0.23796268170787221</v>
      </c>
      <c r="I37" s="32">
        <f>('GHG energy - GHG Emissions (M 1'!H36*1000000*1000)/'GDP - GDP (PPP, Current INtl do'!I37</f>
        <v>0.22892104334775351</v>
      </c>
      <c r="J37" s="32">
        <f>('GHG energy - GHG Emissions (M 1'!I36*1000000*1000)/'GDP - GDP (PPP, Current INtl do'!J37</f>
        <v>0.22013401343208841</v>
      </c>
      <c r="K37" s="32">
        <f>('GHG energy - GHG Emissions (M 1'!J36*1000000*1000)/'GDP - GDP (PPP, Current INtl do'!K37</f>
        <v>0.22159662502494815</v>
      </c>
      <c r="L37" s="32">
        <f>('GHG energy - GHG Emissions (M 1'!K36*1000000*1000)/'GDP - GDP (PPP, Current INtl do'!L37</f>
        <v>0.21842436956160699</v>
      </c>
      <c r="M37" s="32">
        <f>('GHG energy - GHG Emissions (M 1'!L36*1000000*1000)/'GDP - GDP (PPP, Current INtl do'!M37</f>
        <v>0.21116778529501903</v>
      </c>
      <c r="N37" s="32">
        <f>('GHG energy - GHG Emissions (M 1'!M36*1000000*1000)/'GDP - GDP (PPP, Current INtl do'!N37</f>
        <v>0.16035357867244385</v>
      </c>
      <c r="O37" s="32">
        <f>('GHG energy - GHG Emissions (M 1'!N36*1000000*1000)/'GDP - GDP (PPP, Current INtl do'!O37</f>
        <v>0.14879820021832174</v>
      </c>
      <c r="P37" s="32">
        <f>('GHG energy - GHG Emissions (M 1'!O36*1000000*1000)/'GDP - GDP (PPP, Current INtl do'!P37</f>
        <v>0.13702829594405244</v>
      </c>
      <c r="Q37" s="32">
        <f>('GHG energy - GHG Emissions (M 1'!P36*1000000*1000)/'GDP - GDP (PPP, Current INtl do'!Q37</f>
        <v>0.14830981512893215</v>
      </c>
      <c r="R37" s="32">
        <f>('GHG energy - GHG Emissions (M 1'!Q36*1000000*1000)/'GDP - GDP (PPP, Current INtl do'!R37</f>
        <v>0.11801243390868997</v>
      </c>
      <c r="S37" s="32">
        <f>('GHG energy - GHG Emissions (M 1'!R36*1000000*1000)/'GDP - GDP (PPP, Current INtl do'!S37</f>
        <v>0.11217085233668948</v>
      </c>
      <c r="T37" s="32">
        <f>('GHG energy - GHG Emissions (M 1'!S36*1000000*1000)/'GDP - GDP (PPP, Current INtl do'!T37</f>
        <v>9.7758612296695024E-2</v>
      </c>
      <c r="U37" s="32">
        <f>('GHG energy - GHG Emissions (M 1'!T36*1000000*1000)/'GDP - GDP (PPP, Current INtl do'!U37</f>
        <v>6.6204417104935673E-2</v>
      </c>
      <c r="V37" s="32">
        <f>('GHG energy - GHG Emissions (M 1'!U36*1000000*1000)/'GDP - GDP (PPP, Current INtl do'!V37</f>
        <v>6.203655969009695E-2</v>
      </c>
      <c r="W37" s="32">
        <f>('GHG energy - GHG Emissions (M 1'!V36*1000000*1000)/'GDP - GDP (PPP, Current INtl do'!W37</f>
        <v>6.8384971049095952E-2</v>
      </c>
      <c r="X37" s="32">
        <f>('GHG energy - GHG Emissions (M 1'!W36*1000000*1000)/'GDP - GDP (PPP, Current INtl do'!X37</f>
        <v>7.2489227677024246E-2</v>
      </c>
      <c r="Y37" s="32">
        <f>('GHG energy - GHG Emissions (M 1'!X36*1000000*1000)/'GDP - GDP (PPP, Current INtl do'!Y37</f>
        <v>5.9988309475447019E-2</v>
      </c>
      <c r="Z37" s="32">
        <f>('GHG energy - GHG Emissions (M 1'!Y36*1000000*1000)/'GDP - GDP (PPP, Current INtl do'!Z37</f>
        <v>5.3057820188614942E-2</v>
      </c>
      <c r="AA37" s="32">
        <f>('GHG energy - GHG Emissions (M 1'!Z36*1000000*1000)/'GDP - GDP (PPP, Current INtl do'!AA37</f>
        <v>5.2307686879339704E-2</v>
      </c>
      <c r="AB37" s="32">
        <f>('GHG energy - GHG Emissions (M 1'!AA36*1000000*1000)/'GDP - GDP (PPP, Current INtl do'!AB37</f>
        <v>5.0020178573560815E-2</v>
      </c>
      <c r="AC37" s="19"/>
      <c r="AD37" s="23">
        <f t="shared" si="0"/>
        <v>-0.77158421285637524</v>
      </c>
      <c r="AE37" s="19"/>
    </row>
    <row r="38" spans="2:31" ht="22.25" customHeight="1" x14ac:dyDescent="0.2">
      <c r="B38" s="16" t="s">
        <v>36</v>
      </c>
      <c r="C38" s="125">
        <f>('GHG energy - GHG Emissions (M 1'!B37*1000000*1000)/'GDP - GDP (PPP, Current INtl do'!C38</f>
        <v>0.25989363464594584</v>
      </c>
      <c r="D38" s="126">
        <f>('GHG energy - GHG Emissions (M 1'!C37*1000000*1000)/'GDP - GDP (PPP, Current INtl do'!D38</f>
        <v>0.26611273263538049</v>
      </c>
      <c r="E38" s="126">
        <f>('GHG energy - GHG Emissions (M 1'!D37*1000000*1000)/'GDP - GDP (PPP, Current INtl do'!E38</f>
        <v>0.28776942250890608</v>
      </c>
      <c r="F38" s="126">
        <f>('GHG energy - GHG Emissions (M 1'!E37*1000000*1000)/'GDP - GDP (PPP, Current INtl do'!F38</f>
        <v>0.27937652808926677</v>
      </c>
      <c r="G38" s="126">
        <f>('GHG energy - GHG Emissions (M 1'!F37*1000000*1000)/'GDP - GDP (PPP, Current INtl do'!G38</f>
        <v>0.2902162105078297</v>
      </c>
      <c r="H38" s="126">
        <f>('GHG energy - GHG Emissions (M 1'!G37*1000000*1000)/'GDP - GDP (PPP, Current INtl do'!H38</f>
        <v>0.30087570846231132</v>
      </c>
      <c r="I38" s="126">
        <f>('GHG energy - GHG Emissions (M 1'!H37*1000000*1000)/'GDP - GDP (PPP, Current INtl do'!I38</f>
        <v>0.28583930121582418</v>
      </c>
      <c r="J38" s="126">
        <f>('GHG energy - GHG Emissions (M 1'!I37*1000000*1000)/'GDP - GDP (PPP, Current INtl do'!J38</f>
        <v>0.30583646345511062</v>
      </c>
      <c r="K38" s="126">
        <f>('GHG energy - GHG Emissions (M 1'!J37*1000000*1000)/'GDP - GDP (PPP, Current INtl do'!K38</f>
        <v>0.29610634676147046</v>
      </c>
      <c r="L38" s="126">
        <f>('GHG energy - GHG Emissions (M 1'!K37*1000000*1000)/'GDP - GDP (PPP, Current INtl do'!L38</f>
        <v>0.28259411967230647</v>
      </c>
      <c r="M38" s="126">
        <f>('GHG energy - GHG Emissions (M 1'!L37*1000000*1000)/'GDP - GDP (PPP, Current INtl do'!M38</f>
        <v>0.2805027457625528</v>
      </c>
      <c r="N38" s="126">
        <f>('GHG energy - GHG Emissions (M 1'!M37*1000000*1000)/'GDP - GDP (PPP, Current INtl do'!N38</f>
        <v>0.25833940345402751</v>
      </c>
      <c r="O38" s="126">
        <f>('GHG energy - GHG Emissions (M 1'!N37*1000000*1000)/'GDP - GDP (PPP, Current INtl do'!O38</f>
        <v>0.24647167288605443</v>
      </c>
      <c r="P38" s="126">
        <f>('GHG energy - GHG Emissions (M 1'!O37*1000000*1000)/'GDP - GDP (PPP, Current INtl do'!P38</f>
        <v>0.23083784927000481</v>
      </c>
      <c r="Q38" s="126">
        <f>('GHG energy - GHG Emissions (M 1'!P37*1000000*1000)/'GDP - GDP (PPP, Current INtl do'!Q38</f>
        <v>0.21801654465720183</v>
      </c>
      <c r="R38" s="126">
        <f>('GHG energy - GHG Emissions (M 1'!Q37*1000000*1000)/'GDP - GDP (PPP, Current INtl do'!R38</f>
        <v>0.20367495158156559</v>
      </c>
      <c r="S38" s="126">
        <f>('GHG energy - GHG Emissions (M 1'!R37*1000000*1000)/'GDP - GDP (PPP, Current INtl do'!S38</f>
        <v>0.16984599157047076</v>
      </c>
      <c r="T38" s="126">
        <f>('GHG energy - GHG Emissions (M 1'!S37*1000000*1000)/'GDP - GDP (PPP, Current INtl do'!T38</f>
        <v>0.16543932339316553</v>
      </c>
      <c r="U38" s="126">
        <f>('GHG energy - GHG Emissions (M 1'!T37*1000000*1000)/'GDP - GDP (PPP, Current INtl do'!U38</f>
        <v>0.17022508709035139</v>
      </c>
      <c r="V38" s="126">
        <f>('GHG energy - GHG Emissions (M 1'!U37*1000000*1000)/'GDP - GDP (PPP, Current INtl do'!V38</f>
        <v>0.1642901955197032</v>
      </c>
      <c r="W38" s="126">
        <f>('GHG energy - GHG Emissions (M 1'!V37*1000000*1000)/'GDP - GDP (PPP, Current INtl do'!W38</f>
        <v>0.16509203799815939</v>
      </c>
      <c r="X38" s="126">
        <f>('GHG energy - GHG Emissions (M 1'!W37*1000000*1000)/'GDP - GDP (PPP, Current INtl do'!X38</f>
        <v>0.1572613102701457</v>
      </c>
      <c r="Y38" s="126">
        <f>('GHG energy - GHG Emissions (M 1'!X37*1000000*1000)/'GDP - GDP (PPP, Current INtl do'!Y38</f>
        <v>0.15444208536733084</v>
      </c>
      <c r="Z38" s="126">
        <f>('GHG energy - GHG Emissions (M 1'!Y37*1000000*1000)/'GDP - GDP (PPP, Current INtl do'!Z38</f>
        <v>0.15271625017380014</v>
      </c>
      <c r="AA38" s="126">
        <f>('GHG energy - GHG Emissions (M 1'!Z37*1000000*1000)/'GDP - GDP (PPP, Current INtl do'!AA38</f>
        <v>0.14993483263236138</v>
      </c>
      <c r="AB38" s="126">
        <f>('GHG energy - GHG Emissions (M 1'!AA37*1000000*1000)/'GDP - GDP (PPP, Current INtl do'!AB38</f>
        <v>0.1522836797585331</v>
      </c>
      <c r="AC38" s="19"/>
      <c r="AD38" s="20">
        <f t="shared" si="0"/>
        <v>-0.41405383026794873</v>
      </c>
      <c r="AE38" s="19"/>
    </row>
    <row r="39" spans="2:31" ht="22.25" customHeight="1" x14ac:dyDescent="0.2">
      <c r="B39" s="16" t="s">
        <v>37</v>
      </c>
      <c r="C39" s="127">
        <f>('GHG energy - GHG Emissions (M 1'!B38*1000000*1000)/'GDP - GDP (PPP, Current INtl do'!C39</f>
        <v>0.69435653648774465</v>
      </c>
      <c r="D39" s="32">
        <f>('GHG energy - GHG Emissions (M 1'!C38*1000000*1000)/'GDP - GDP (PPP, Current INtl do'!D39</f>
        <v>0.63636445711773204</v>
      </c>
      <c r="E39" s="32">
        <f>('GHG energy - GHG Emissions (M 1'!D38*1000000*1000)/'GDP - GDP (PPP, Current INtl do'!E39</f>
        <v>0.61581850181638575</v>
      </c>
      <c r="F39" s="32">
        <f>('GHG energy - GHG Emissions (M 1'!E38*1000000*1000)/'GDP - GDP (PPP, Current INtl do'!F39</f>
        <v>0.58606393224186237</v>
      </c>
      <c r="G39" s="32">
        <f>('GHG energy - GHG Emissions (M 1'!F38*1000000*1000)/'GDP - GDP (PPP, Current INtl do'!G39</f>
        <v>0.61904677273404263</v>
      </c>
      <c r="H39" s="32">
        <f>('GHG energy - GHG Emissions (M 1'!G38*1000000*1000)/'GDP - GDP (PPP, Current INtl do'!H39</f>
        <v>0.40832773345699097</v>
      </c>
      <c r="I39" s="32">
        <f>('GHG energy - GHG Emissions (M 1'!H38*1000000*1000)/'GDP - GDP (PPP, Current INtl do'!I39</f>
        <v>0.43779606600151755</v>
      </c>
      <c r="J39" s="32">
        <f>('GHG energy - GHG Emissions (M 1'!I38*1000000*1000)/'GDP - GDP (PPP, Current INtl do'!J39</f>
        <v>0.49762019903644716</v>
      </c>
      <c r="K39" s="32">
        <f>('GHG energy - GHG Emissions (M 1'!J38*1000000*1000)/'GDP - GDP (PPP, Current INtl do'!K39</f>
        <v>0.41660801147986931</v>
      </c>
      <c r="L39" s="32">
        <f>('GHG energy - GHG Emissions (M 1'!K38*1000000*1000)/'GDP - GDP (PPP, Current INtl do'!L39</f>
        <v>0.33798993549795281</v>
      </c>
      <c r="M39" s="32">
        <f>('GHG energy - GHG Emissions (M 1'!L38*1000000*1000)/'GDP - GDP (PPP, Current INtl do'!M39</f>
        <v>0.29702332436453388</v>
      </c>
      <c r="N39" s="32">
        <f>('GHG energy - GHG Emissions (M 1'!M38*1000000*1000)/'GDP - GDP (PPP, Current INtl do'!N39</f>
        <v>0.29640050925795247</v>
      </c>
      <c r="O39" s="32">
        <f>('GHG energy - GHG Emissions (M 1'!N38*1000000*1000)/'GDP - GDP (PPP, Current INtl do'!O39</f>
        <v>0.26705869894894252</v>
      </c>
      <c r="P39" s="32">
        <f>('GHG energy - GHG Emissions (M 1'!O38*1000000*1000)/'GDP - GDP (PPP, Current INtl do'!P39</f>
        <v>0.16526323760099679</v>
      </c>
      <c r="Q39" s="32">
        <f>('GHG energy - GHG Emissions (M 1'!P38*1000000*1000)/'GDP - GDP (PPP, Current INtl do'!Q39</f>
        <v>0.13428276069495174</v>
      </c>
      <c r="R39" s="32">
        <f>('GHG energy - GHG Emissions (M 1'!Q38*1000000*1000)/'GDP - GDP (PPP, Current INtl do'!R39</f>
        <v>0.12904408643984858</v>
      </c>
      <c r="S39" s="32">
        <f>('GHG energy - GHG Emissions (M 1'!R38*1000000*1000)/'GDP - GDP (PPP, Current INtl do'!S39</f>
        <v>0.11667474681439002</v>
      </c>
      <c r="T39" s="32">
        <f>('GHG energy - GHG Emissions (M 1'!S38*1000000*1000)/'GDP - GDP (PPP, Current INtl do'!T39</f>
        <v>6.7389366268716888E-2</v>
      </c>
      <c r="U39" s="32">
        <f>('GHG energy - GHG Emissions (M 1'!T38*1000000*1000)/'GDP - GDP (PPP, Current INtl do'!U39</f>
        <v>0.11774775640708053</v>
      </c>
      <c r="V39" s="32">
        <f>('GHG energy - GHG Emissions (M 1'!U38*1000000*1000)/'GDP - GDP (PPP, Current INtl do'!V39</f>
        <v>0.12044509080922951</v>
      </c>
      <c r="W39" s="32">
        <f>('GHG energy - GHG Emissions (M 1'!V38*1000000*1000)/'GDP - GDP (PPP, Current INtl do'!W39</f>
        <v>0.12257666109976074</v>
      </c>
      <c r="X39" s="32">
        <f>('GHG energy - GHG Emissions (M 1'!W38*1000000*1000)/'GDP - GDP (PPP, Current INtl do'!X39</f>
        <v>9.8622306840331353E-2</v>
      </c>
      <c r="Y39" s="32">
        <f>('GHG energy - GHG Emissions (M 1'!X38*1000000*1000)/'GDP - GDP (PPP, Current INtl do'!Y39</f>
        <v>0.1331354669182781</v>
      </c>
      <c r="Z39" s="32">
        <f>('GHG energy - GHG Emissions (M 1'!Y38*1000000*1000)/'GDP - GDP (PPP, Current INtl do'!Z39</f>
        <v>0.11584089934626392</v>
      </c>
      <c r="AA39" s="32">
        <f>('GHG energy - GHG Emissions (M 1'!Z38*1000000*1000)/'GDP - GDP (PPP, Current INtl do'!AA39</f>
        <v>0.11493103941164734</v>
      </c>
      <c r="AB39" s="32">
        <f>('GHG energy - GHG Emissions (M 1'!AA38*1000000*1000)/'GDP - GDP (PPP, Current INtl do'!AB39</f>
        <v>0.11649726747475438</v>
      </c>
      <c r="AC39" s="19"/>
      <c r="AD39" s="23">
        <f t="shared" si="0"/>
        <v>-0.83222269633403156</v>
      </c>
      <c r="AE39" s="19"/>
    </row>
    <row r="40" spans="2:31" ht="22.25" customHeight="1" x14ac:dyDescent="0.2">
      <c r="B40" s="16" t="s">
        <v>38</v>
      </c>
      <c r="C40" s="125">
        <f>('GHG energy - GHG Emissions (M 1'!B39*1000000*1000)/'GDP - GDP (PPP, Current INtl do'!C40</f>
        <v>0.37303608091144858</v>
      </c>
      <c r="D40" s="126">
        <f>('GHG energy - GHG Emissions (M 1'!C39*1000000*1000)/'GDP - GDP (PPP, Current INtl do'!D40</f>
        <v>0.36543406559404656</v>
      </c>
      <c r="E40" s="126">
        <f>('GHG energy - GHG Emissions (M 1'!D39*1000000*1000)/'GDP - GDP (PPP, Current INtl do'!E40</f>
        <v>0.36368471078379194</v>
      </c>
      <c r="F40" s="126">
        <f>('GHG energy - GHG Emissions (M 1'!E39*1000000*1000)/'GDP - GDP (PPP, Current INtl do'!F40</f>
        <v>0.37350446951336636</v>
      </c>
      <c r="G40" s="126">
        <f>('GHG energy - GHG Emissions (M 1'!F39*1000000*1000)/'GDP - GDP (PPP, Current INtl do'!G40</f>
        <v>0.37715191673047449</v>
      </c>
      <c r="H40" s="126">
        <f>('GHG energy - GHG Emissions (M 1'!G39*1000000*1000)/'GDP - GDP (PPP, Current INtl do'!H40</f>
        <v>0.39570662026911463</v>
      </c>
      <c r="I40" s="126">
        <f>('GHG energy - GHG Emissions (M 1'!H39*1000000*1000)/'GDP - GDP (PPP, Current INtl do'!I40</f>
        <v>0.41141922238084683</v>
      </c>
      <c r="J40" s="126">
        <f>('GHG energy - GHG Emissions (M 1'!I39*1000000*1000)/'GDP - GDP (PPP, Current INtl do'!J40</f>
        <v>0.42901487745305156</v>
      </c>
      <c r="K40" s="126">
        <f>('GHG energy - GHG Emissions (M 1'!J39*1000000*1000)/'GDP - GDP (PPP, Current INtl do'!K40</f>
        <v>0.40617731169099303</v>
      </c>
      <c r="L40" s="126">
        <f>('GHG energy - GHG Emissions (M 1'!K39*1000000*1000)/'GDP - GDP (PPP, Current INtl do'!L40</f>
        <v>0.40998064920393579</v>
      </c>
      <c r="M40" s="126">
        <f>('GHG energy - GHG Emissions (M 1'!L39*1000000*1000)/'GDP - GDP (PPP, Current INtl do'!M40</f>
        <v>0.39496990034670043</v>
      </c>
      <c r="N40" s="126">
        <f>('GHG energy - GHG Emissions (M 1'!M39*1000000*1000)/'GDP - GDP (PPP, Current INtl do'!N40</f>
        <v>0.40076277182576941</v>
      </c>
      <c r="O40" s="126">
        <f>('GHG energy - GHG Emissions (M 1'!N39*1000000*1000)/'GDP - GDP (PPP, Current INtl do'!O40</f>
        <v>0.39805924870494325</v>
      </c>
      <c r="P40" s="126">
        <f>('GHG energy - GHG Emissions (M 1'!O39*1000000*1000)/'GDP - GDP (PPP, Current INtl do'!P40</f>
        <v>0.39250561581334703</v>
      </c>
      <c r="Q40" s="126">
        <f>('GHG energy - GHG Emissions (M 1'!P39*1000000*1000)/'GDP - GDP (PPP, Current INtl do'!Q40</f>
        <v>0.38918650973468061</v>
      </c>
      <c r="R40" s="126">
        <f>('GHG energy - GHG Emissions (M 1'!Q39*1000000*1000)/'GDP - GDP (PPP, Current INtl do'!R40</f>
        <v>0.36826689399492901</v>
      </c>
      <c r="S40" s="126">
        <f>('GHG energy - GHG Emissions (M 1'!R39*1000000*1000)/'GDP - GDP (PPP, Current INtl do'!S40</f>
        <v>0.350770396169714</v>
      </c>
      <c r="T40" s="126">
        <f>('GHG energy - GHG Emissions (M 1'!S39*1000000*1000)/'GDP - GDP (PPP, Current INtl do'!T40</f>
        <v>0.32442283839816877</v>
      </c>
      <c r="U40" s="126">
        <f>('GHG energy - GHG Emissions (M 1'!T39*1000000*1000)/'GDP - GDP (PPP, Current INtl do'!U40</f>
        <v>0.31285113384648566</v>
      </c>
      <c r="V40" s="126">
        <f>('GHG energy - GHG Emissions (M 1'!U39*1000000*1000)/'GDP - GDP (PPP, Current INtl do'!V40</f>
        <v>0.33125073535838895</v>
      </c>
      <c r="W40" s="126">
        <f>('GHG energy - GHG Emissions (M 1'!V39*1000000*1000)/'GDP - GDP (PPP, Current INtl do'!W40</f>
        <v>0.32485658701061265</v>
      </c>
      <c r="X40" s="126">
        <f>('GHG energy - GHG Emissions (M 1'!W39*1000000*1000)/'GDP - GDP (PPP, Current INtl do'!X40</f>
        <v>0.31757084381676509</v>
      </c>
      <c r="Y40" s="126">
        <f>('GHG energy - GHG Emissions (M 1'!X39*1000000*1000)/'GDP - GDP (PPP, Current INtl do'!Y40</f>
        <v>0.30570337583955492</v>
      </c>
      <c r="Z40" s="126">
        <f>('GHG energy - GHG Emissions (M 1'!Y39*1000000*1000)/'GDP - GDP (PPP, Current INtl do'!Z40</f>
        <v>0.29090933449895739</v>
      </c>
      <c r="AA40" s="126">
        <f>('GHG energy - GHG Emissions (M 1'!Z39*1000000*1000)/'GDP - GDP (PPP, Current INtl do'!AA40</f>
        <v>0.28954661639169116</v>
      </c>
      <c r="AB40" s="126">
        <f>('GHG energy - GHG Emissions (M 1'!AA39*1000000*1000)/'GDP - GDP (PPP, Current INtl do'!AB40</f>
        <v>0.2812297618800409</v>
      </c>
      <c r="AC40" s="19"/>
      <c r="AD40" s="20">
        <f t="shared" si="0"/>
        <v>-0.24610573542134304</v>
      </c>
      <c r="AE40" s="19"/>
    </row>
    <row r="41" spans="2:31" ht="22.25" customHeight="1" x14ac:dyDescent="0.2">
      <c r="B41" s="16" t="s">
        <v>39</v>
      </c>
      <c r="C41" s="127"/>
      <c r="D41" s="32"/>
      <c r="E41" s="32"/>
      <c r="F41" s="32"/>
      <c r="G41" s="32"/>
      <c r="H41" s="32"/>
      <c r="I41" s="32"/>
      <c r="J41" s="32"/>
      <c r="K41" s="32"/>
      <c r="L41" s="32"/>
      <c r="M41" s="32"/>
      <c r="N41" s="32"/>
      <c r="O41" s="32">
        <f>('GHG energy - GHG Emissions (M 1'!N40*1000000*1000)/'GDP - GDP (PPP, Current INtl do'!O41</f>
        <v>0.14873932937186313</v>
      </c>
      <c r="P41" s="32">
        <f>('GHG energy - GHG Emissions (M 1'!O40*1000000*1000)/'GDP - GDP (PPP, Current INtl do'!P41</f>
        <v>0.1492917751938366</v>
      </c>
      <c r="Q41" s="32">
        <f>('GHG energy - GHG Emissions (M 1'!P40*1000000*1000)/'GDP - GDP (PPP, Current INtl do'!Q41</f>
        <v>0.15770341916593014</v>
      </c>
      <c r="R41" s="32">
        <f>('GHG energy - GHG Emissions (M 1'!Q40*1000000*1000)/'GDP - GDP (PPP, Current INtl do'!R41</f>
        <v>0.14381405624366508</v>
      </c>
      <c r="S41" s="32">
        <f>('GHG energy - GHG Emissions (M 1'!R40*1000000*1000)/'GDP - GDP (PPP, Current INtl do'!S41</f>
        <v>0.15106660048034706</v>
      </c>
      <c r="T41" s="32">
        <f>('GHG energy - GHG Emissions (M 1'!S40*1000000*1000)/'GDP - GDP (PPP, Current INtl do'!T41</f>
        <v>0.13472987990298274</v>
      </c>
      <c r="U41" s="32">
        <f>('GHG energy - GHG Emissions (M 1'!T40*1000000*1000)/'GDP - GDP (PPP, Current INtl do'!U41</f>
        <v>0.12727881027276247</v>
      </c>
      <c r="V41" s="32">
        <f>('GHG energy - GHG Emissions (M 1'!U40*1000000*1000)/'GDP - GDP (PPP, Current INtl do'!V41</f>
        <v>0.12605593828899631</v>
      </c>
      <c r="W41" s="32">
        <f>('GHG energy - GHG Emissions (M 1'!V40*1000000*1000)/'GDP - GDP (PPP, Current INtl do'!W41</f>
        <v>0.11641947840370691</v>
      </c>
      <c r="X41" s="32">
        <f>('GHG energy - GHG Emissions (M 1'!W40*1000000*1000)/'GDP - GDP (PPP, Current INtl do'!X41</f>
        <v>0.11050520431358889</v>
      </c>
      <c r="Y41" s="32">
        <f>('GHG energy - GHG Emissions (M 1'!X40*1000000*1000)/'GDP - GDP (PPP, Current INtl do'!Y41</f>
        <v>0.12246900805537599</v>
      </c>
      <c r="Z41" s="32">
        <f>('GHG energy - GHG Emissions (M 1'!Y40*1000000*1000)/'GDP - GDP (PPP, Current INtl do'!Z41</f>
        <v>0.17573036951117954</v>
      </c>
      <c r="AA41" s="32">
        <f>('GHG energy - GHG Emissions (M 1'!Z40*1000000*1000)/'GDP - GDP (PPP, Current INtl do'!AA41</f>
        <v>0.17407546842947422</v>
      </c>
      <c r="AB41" s="32">
        <f>('GHG energy - GHG Emissions (M 1'!AA40*1000000*1000)/'GDP - GDP (PPP, Current INtl do'!AB41</f>
        <v>0.16688010341542306</v>
      </c>
      <c r="AC41" s="19"/>
      <c r="AD41" s="23">
        <f>(AB41-O41)/O41</f>
        <v>0.12196353257857033</v>
      </c>
      <c r="AE41" s="19"/>
    </row>
    <row r="42" spans="2:31" ht="22.25" customHeight="1" x14ac:dyDescent="0.2">
      <c r="B42" s="16" t="s">
        <v>40</v>
      </c>
      <c r="C42" s="125">
        <f>('GHG energy - GHG Emissions (M 1'!B41*1000000*1000)/'GDP - GDP (PPP, Current INtl do'!C42</f>
        <v>0.33395543443306919</v>
      </c>
      <c r="D42" s="126">
        <f>('GHG energy - GHG Emissions (M 1'!C41*1000000*1000)/'GDP - GDP (PPP, Current INtl do'!D42</f>
        <v>0.30564317474325781</v>
      </c>
      <c r="E42" s="126">
        <f>('GHG energy - GHG Emissions (M 1'!D41*1000000*1000)/'GDP - GDP (PPP, Current INtl do'!E42</f>
        <v>0.27537931649385067</v>
      </c>
      <c r="F42" s="126">
        <f>('GHG energy - GHG Emissions (M 1'!E41*1000000*1000)/'GDP - GDP (PPP, Current INtl do'!F42</f>
        <v>0.26660757871072477</v>
      </c>
      <c r="G42" s="126">
        <f>('GHG energy - GHG Emissions (M 1'!F41*1000000*1000)/'GDP - GDP (PPP, Current INtl do'!G42</f>
        <v>0.27345529828833298</v>
      </c>
      <c r="H42" s="126">
        <f>('GHG energy - GHG Emissions (M 1'!G41*1000000*1000)/'GDP - GDP (PPP, Current INtl do'!H42</f>
        <v>0.27120401804757205</v>
      </c>
      <c r="I42" s="126">
        <f>('GHG energy - GHG Emissions (M 1'!H41*1000000*1000)/'GDP - GDP (PPP, Current INtl do'!I42</f>
        <v>0.2902941907608384</v>
      </c>
      <c r="J42" s="126">
        <f>('GHG energy - GHG Emissions (M 1'!I41*1000000*1000)/'GDP - GDP (PPP, Current INtl do'!J42</f>
        <v>0.34331089096092476</v>
      </c>
      <c r="K42" s="126">
        <f>('GHG energy - GHG Emissions (M 1'!J41*1000000*1000)/'GDP - GDP (PPP, Current INtl do'!K42</f>
        <v>0.33829430308415021</v>
      </c>
      <c r="L42" s="126">
        <f>('GHG energy - GHG Emissions (M 1'!K41*1000000*1000)/'GDP - GDP (PPP, Current INtl do'!L42</f>
        <v>0.31921728540995775</v>
      </c>
      <c r="M42" s="126">
        <f>('GHG energy - GHG Emissions (M 1'!L41*1000000*1000)/'GDP - GDP (PPP, Current INtl do'!M42</f>
        <v>0.32875012162100103</v>
      </c>
      <c r="N42" s="126">
        <f>('GHG energy - GHG Emissions (M 1'!M41*1000000*1000)/'GDP - GDP (PPP, Current INtl do'!N42</f>
        <v>0.34497174569878736</v>
      </c>
      <c r="O42" s="126">
        <f>('GHG energy - GHG Emissions (M 1'!N41*1000000*1000)/'GDP - GDP (PPP, Current INtl do'!O42</f>
        <v>0.3700794169690988</v>
      </c>
      <c r="P42" s="126">
        <f>('GHG energy - GHG Emissions (M 1'!O41*1000000*1000)/'GDP - GDP (PPP, Current INtl do'!P42</f>
        <v>0.3775901541707361</v>
      </c>
      <c r="Q42" s="126">
        <f>('GHG energy - GHG Emissions (M 1'!P41*1000000*1000)/'GDP - GDP (PPP, Current INtl do'!Q42</f>
        <v>0.3928475530886496</v>
      </c>
      <c r="R42" s="126">
        <f>('GHG energy - GHG Emissions (M 1'!Q41*1000000*1000)/'GDP - GDP (PPP, Current INtl do'!R42</f>
        <v>0.38357297316656036</v>
      </c>
      <c r="S42" s="126">
        <f>('GHG energy - GHG Emissions (M 1'!R41*1000000*1000)/'GDP - GDP (PPP, Current INtl do'!S42</f>
        <v>0.36417781966764218</v>
      </c>
      <c r="T42" s="126">
        <f>('GHG energy - GHG Emissions (M 1'!S41*1000000*1000)/'GDP - GDP (PPP, Current INtl do'!T42</f>
        <v>0.33798365522594753</v>
      </c>
      <c r="U42" s="126">
        <f>('GHG energy - GHG Emissions (M 1'!T41*1000000*1000)/'GDP - GDP (PPP, Current INtl do'!U42</f>
        <v>0.35296839497103438</v>
      </c>
      <c r="V42" s="126">
        <f>('GHG energy - GHG Emissions (M 1'!U41*1000000*1000)/'GDP - GDP (PPP, Current INtl do'!V42</f>
        <v>0.38003710041384192</v>
      </c>
      <c r="W42" s="126">
        <f>('GHG energy - GHG Emissions (M 1'!V41*1000000*1000)/'GDP - GDP (PPP, Current INtl do'!W42</f>
        <v>0.38527775948021992</v>
      </c>
      <c r="X42" s="126">
        <f>('GHG energy - GHG Emissions (M 1'!W41*1000000*1000)/'GDP - GDP (PPP, Current INtl do'!X42</f>
        <v>0.39039176629038852</v>
      </c>
      <c r="Y42" s="126">
        <f>('GHG energy - GHG Emissions (M 1'!X41*1000000*1000)/'GDP - GDP (PPP, Current INtl do'!Y42</f>
        <v>0.35599334023662094</v>
      </c>
      <c r="Z42" s="126">
        <f>('GHG energy - GHG Emissions (M 1'!Y41*1000000*1000)/'GDP - GDP (PPP, Current INtl do'!Z42</f>
        <v>0.3205420152653834</v>
      </c>
      <c r="AA42" s="126">
        <f>('GHG energy - GHG Emissions (M 1'!Z41*1000000*1000)/'GDP - GDP (PPP, Current INtl do'!AA42</f>
        <v>0.32810429534914015</v>
      </c>
      <c r="AB42" s="126">
        <f>('GHG energy - GHG Emissions (M 1'!AA41*1000000*1000)/'GDP - GDP (PPP, Current INtl do'!AB42</f>
        <v>0.33285719385447621</v>
      </c>
      <c r="AC42" s="19"/>
      <c r="AD42" s="20">
        <f>(AB42-C42)/C42</f>
        <v>-3.2885842401618021E-3</v>
      </c>
      <c r="AE42" s="19"/>
    </row>
    <row r="43" spans="2:31" ht="22.25" customHeight="1" x14ac:dyDescent="0.2">
      <c r="B43" s="24" t="s">
        <v>41</v>
      </c>
      <c r="C43" s="128"/>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9"/>
      <c r="AD43" s="27"/>
      <c r="AE43" s="19"/>
    </row>
    <row r="44" spans="2:31" ht="22.25" customHeight="1" x14ac:dyDescent="0.2">
      <c r="B44" s="16" t="s">
        <v>42</v>
      </c>
      <c r="C44" s="125">
        <f>('GHG energy - GHG Emissions (M 1'!B43*1000000*1000)/'GDP - GDP (PPP, Current INtl do'!C44</f>
        <v>0.7220129683020905</v>
      </c>
      <c r="D44" s="126">
        <f>('GHG energy - GHG Emissions (M 1'!C43*1000000*1000)/'GDP - GDP (PPP, Current INtl do'!D44</f>
        <v>0.76274235485689079</v>
      </c>
      <c r="E44" s="126">
        <f>('GHG energy - GHG Emissions (M 1'!D43*1000000*1000)/'GDP - GDP (PPP, Current INtl do'!E44</f>
        <v>1.1863431245926053</v>
      </c>
      <c r="F44" s="126">
        <f>('GHG energy - GHG Emissions (M 1'!E43*1000000*1000)/'GDP - GDP (PPP, Current INtl do'!F44</f>
        <v>0.58843671094043148</v>
      </c>
      <c r="G44" s="126">
        <f>('GHG energy - GHG Emissions (M 1'!F43*1000000*1000)/'GDP - GDP (PPP, Current INtl do'!G44</f>
        <v>0.57881173634653482</v>
      </c>
      <c r="H44" s="126">
        <f>('GHG energy - GHG Emissions (M 1'!G43*1000000*1000)/'GDP - GDP (PPP, Current INtl do'!H44</f>
        <v>0.66837685868042696</v>
      </c>
      <c r="I44" s="126">
        <f>('GHG energy - GHG Emissions (M 1'!H43*1000000*1000)/'GDP - GDP (PPP, Current INtl do'!I44</f>
        <v>0.46602026980594197</v>
      </c>
      <c r="J44" s="126">
        <f>('GHG energy - GHG Emissions (M 1'!I43*1000000*1000)/'GDP - GDP (PPP, Current INtl do'!J44</f>
        <v>0.55954781704933154</v>
      </c>
      <c r="K44" s="126">
        <f>('GHG energy - GHG Emissions (M 1'!J43*1000000*1000)/'GDP - GDP (PPP, Current INtl do'!K44</f>
        <v>0.53635263454829751</v>
      </c>
      <c r="L44" s="126">
        <f>('GHG energy - GHG Emissions (M 1'!K43*1000000*1000)/'GDP - GDP (PPP, Current INtl do'!L44</f>
        <v>0.45841288425729904</v>
      </c>
      <c r="M44" s="126">
        <f>('GHG energy - GHG Emissions (M 1'!L43*1000000*1000)/'GDP - GDP (PPP, Current INtl do'!M44</f>
        <v>0.48657428253253693</v>
      </c>
      <c r="N44" s="126">
        <f>('GHG energy - GHG Emissions (M 1'!M43*1000000*1000)/'GDP - GDP (PPP, Current INtl do'!N44</f>
        <v>0.44388421997339322</v>
      </c>
      <c r="O44" s="126">
        <f>('GHG energy - GHG Emissions (M 1'!N43*1000000*1000)/'GDP - GDP (PPP, Current INtl do'!O44</f>
        <v>0.33186427298841004</v>
      </c>
      <c r="P44" s="126">
        <f>('GHG energy - GHG Emissions (M 1'!O43*1000000*1000)/'GDP - GDP (PPP, Current INtl do'!P44</f>
        <v>0.32140965525606502</v>
      </c>
      <c r="Q44" s="126">
        <f>('GHG energy - GHG Emissions (M 1'!P43*1000000*1000)/'GDP - GDP (PPP, Current INtl do'!Q44</f>
        <v>0.30103512403955096</v>
      </c>
      <c r="R44" s="126">
        <f>('GHG energy - GHG Emissions (M 1'!Q43*1000000*1000)/'GDP - GDP (PPP, Current INtl do'!R44</f>
        <v>0.30586840938348686</v>
      </c>
      <c r="S44" s="126">
        <f>('GHG energy - GHG Emissions (M 1'!R43*1000000*1000)/'GDP - GDP (PPP, Current INtl do'!S44</f>
        <v>0.26391934041832399</v>
      </c>
      <c r="T44" s="126">
        <f>('GHG energy - GHG Emissions (M 1'!S43*1000000*1000)/'GDP - GDP (PPP, Current INtl do'!T44</f>
        <v>0.26118108316812122</v>
      </c>
      <c r="U44" s="126">
        <f>('GHG energy - GHG Emissions (M 1'!T43*1000000*1000)/'GDP - GDP (PPP, Current INtl do'!U44</f>
        <v>0.26304669013495563</v>
      </c>
      <c r="V44" s="126">
        <f>('GHG energy - GHG Emissions (M 1'!U43*1000000*1000)/'GDP - GDP (PPP, Current INtl do'!V44</f>
        <v>0.23850056671819961</v>
      </c>
      <c r="W44" s="126">
        <f>('GHG energy - GHG Emissions (M 1'!V43*1000000*1000)/'GDP - GDP (PPP, Current INtl do'!W44</f>
        <v>0.22298845712617385</v>
      </c>
      <c r="X44" s="126">
        <f>('GHG energy - GHG Emissions (M 1'!W43*1000000*1000)/'GDP - GDP (PPP, Current INtl do'!X44</f>
        <v>0.24332760622489322</v>
      </c>
      <c r="Y44" s="126">
        <f>('GHG energy - GHG Emissions (M 1'!X43*1000000*1000)/'GDP - GDP (PPP, Current INtl do'!Y44</f>
        <v>0.25811434233466857</v>
      </c>
      <c r="Z44" s="126">
        <f>('GHG energy - GHG Emissions (M 1'!Y43*1000000*1000)/'GDP - GDP (PPP, Current INtl do'!Z44</f>
        <v>0.23734721544456505</v>
      </c>
      <c r="AA44" s="126">
        <f>('GHG energy - GHG Emissions (M 1'!Z43*1000000*1000)/'GDP - GDP (PPP, Current INtl do'!AA44</f>
        <v>0.22372219449702035</v>
      </c>
      <c r="AB44" s="126">
        <f>('GHG energy - GHG Emissions (M 1'!AA43*1000000*1000)/'GDP - GDP (PPP, Current INtl do'!AB44</f>
        <v>0.21995565318037441</v>
      </c>
      <c r="AC44" s="19"/>
      <c r="AD44" s="20">
        <f t="shared" ref="AD44:AD51" si="1">(AB44-C44)/C44</f>
        <v>-0.69535775278714251</v>
      </c>
      <c r="AE44" s="19"/>
    </row>
    <row r="45" spans="2:31" ht="22.25" customHeight="1" x14ac:dyDescent="0.2">
      <c r="B45" s="16" t="s">
        <v>43</v>
      </c>
      <c r="C45" s="127">
        <f>('GHG energy - GHG Emissions (M 1'!B44*1000000*1000)/'GDP - GDP (PPP, Current INtl do'!C45</f>
        <v>1.5985664480288975</v>
      </c>
      <c r="D45" s="32">
        <f>('GHG energy - GHG Emissions (M 1'!C44*1000000*1000)/'GDP - GDP (PPP, Current INtl do'!D45</f>
        <v>1.5016717853288237</v>
      </c>
      <c r="E45" s="32">
        <f>('GHG energy - GHG Emissions (M 1'!D44*1000000*1000)/'GDP - GDP (PPP, Current INtl do'!E45</f>
        <v>1.756262713060224</v>
      </c>
      <c r="F45" s="32">
        <f>('GHG energy - GHG Emissions (M 1'!E44*1000000*1000)/'GDP - GDP (PPP, Current INtl do'!F45</f>
        <v>1.9218175880366823</v>
      </c>
      <c r="G45" s="32">
        <f>('GHG energy - GHG Emissions (M 1'!F44*1000000*1000)/'GDP - GDP (PPP, Current INtl do'!G45</f>
        <v>2.0302123913807604</v>
      </c>
      <c r="H45" s="32">
        <f>('GHG energy - GHG Emissions (M 1'!G44*1000000*1000)/'GDP - GDP (PPP, Current INtl do'!H45</f>
        <v>1.7905245586966663</v>
      </c>
      <c r="I45" s="32">
        <f>('GHG energy - GHG Emissions (M 1'!H44*1000000*1000)/'GDP - GDP (PPP, Current INtl do'!I45</f>
        <v>1.6277721530066123</v>
      </c>
      <c r="J45" s="32">
        <f>('GHG energy - GHG Emissions (M 1'!I44*1000000*1000)/'GDP - GDP (PPP, Current INtl do'!J45</f>
        <v>1.442552249995098</v>
      </c>
      <c r="K45" s="32">
        <f>('GHG energy - GHG Emissions (M 1'!J44*1000000*1000)/'GDP - GDP (PPP, Current INtl do'!K45</f>
        <v>1.3785646131413969</v>
      </c>
      <c r="L45" s="32">
        <f>('GHG energy - GHG Emissions (M 1'!K44*1000000*1000)/'GDP - GDP (PPP, Current INtl do'!L45</f>
        <v>1.1405611014857744</v>
      </c>
      <c r="M45" s="32">
        <f>('GHG energy - GHG Emissions (M 1'!L44*1000000*1000)/'GDP - GDP (PPP, Current INtl do'!M45</f>
        <v>1.0364828718066643</v>
      </c>
      <c r="N45" s="32">
        <f>('GHG energy - GHG Emissions (M 1'!M44*1000000*1000)/'GDP - GDP (PPP, Current INtl do'!N45</f>
        <v>0.89906830428230489</v>
      </c>
      <c r="O45" s="32">
        <f>('GHG energy - GHG Emissions (M 1'!N44*1000000*1000)/'GDP - GDP (PPP, Current INtl do'!O45</f>
        <v>0.8240797907916243</v>
      </c>
      <c r="P45" s="32">
        <f>('GHG energy - GHG Emissions (M 1'!O44*1000000*1000)/'GDP - GDP (PPP, Current INtl do'!P45</f>
        <v>0.75115188713886449</v>
      </c>
      <c r="Q45" s="32">
        <f>('GHG energy - GHG Emissions (M 1'!P44*1000000*1000)/'GDP - GDP (PPP, Current INtl do'!Q45</f>
        <v>0.69532642963841207</v>
      </c>
      <c r="R45" s="32">
        <f>('GHG energy - GHG Emissions (M 1'!Q44*1000000*1000)/'GDP - GDP (PPP, Current INtl do'!R45</f>
        <v>0.57028436389754</v>
      </c>
      <c r="S45" s="32">
        <f>('GHG energy - GHG Emissions (M 1'!R44*1000000*1000)/'GDP - GDP (PPP, Current INtl do'!S45</f>
        <v>0.46922145832195</v>
      </c>
      <c r="T45" s="32">
        <f>('GHG energy - GHG Emissions (M 1'!S44*1000000*1000)/'GDP - GDP (PPP, Current INtl do'!T45</f>
        <v>0.28470961977970649</v>
      </c>
      <c r="U45" s="32">
        <f>('GHG energy - GHG Emissions (M 1'!T44*1000000*1000)/'GDP - GDP (PPP, Current INtl do'!U45</f>
        <v>0.29334288033307265</v>
      </c>
      <c r="V45" s="32">
        <f>('GHG energy - GHG Emissions (M 1'!U44*1000000*1000)/'GDP - GDP (PPP, Current INtl do'!V45</f>
        <v>0.23910265066357925</v>
      </c>
      <c r="W45" s="32">
        <f>('GHG energy - GHG Emissions (M 1'!V44*1000000*1000)/'GDP - GDP (PPP, Current INtl do'!W45</f>
        <v>0.21663292692366201</v>
      </c>
      <c r="X45" s="32">
        <f>('GHG energy - GHG Emissions (M 1'!W44*1000000*1000)/'GDP - GDP (PPP, Current INtl do'!X45</f>
        <v>0.23125312148875876</v>
      </c>
      <c r="Y45" s="32">
        <f>('GHG energy - GHG Emissions (M 1'!X44*1000000*1000)/'GDP - GDP (PPP, Current INtl do'!Y45</f>
        <v>0.23618902808820078</v>
      </c>
      <c r="Z45" s="32">
        <f>('GHG energy - GHG Emissions (M 1'!Y44*1000000*1000)/'GDP - GDP (PPP, Current INtl do'!Z45</f>
        <v>0.22024369908859004</v>
      </c>
      <c r="AA45" s="32">
        <f>('GHG energy - GHG Emissions (M 1'!Z44*1000000*1000)/'GDP - GDP (PPP, Current INtl do'!AA45</f>
        <v>0.22205442054034807</v>
      </c>
      <c r="AB45" s="32">
        <f>('GHG energy - GHG Emissions (M 1'!AA44*1000000*1000)/'GDP - GDP (PPP, Current INtl do'!AB45</f>
        <v>0.22343529527337699</v>
      </c>
      <c r="AC45" s="19"/>
      <c r="AD45" s="23">
        <f t="shared" si="1"/>
        <v>-0.86022770867680698</v>
      </c>
      <c r="AE45" s="19"/>
    </row>
    <row r="46" spans="2:31" ht="22.25" customHeight="1" x14ac:dyDescent="0.2">
      <c r="B46" s="16" t="s">
        <v>44</v>
      </c>
      <c r="C46" s="125">
        <f>('GHG energy - GHG Emissions (M 1'!B45*1000000*1000)/'GDP - GDP (PPP, Current INtl do'!C46</f>
        <v>1.1032542353096535</v>
      </c>
      <c r="D46" s="126">
        <f>('GHG energy - GHG Emissions (M 1'!C45*1000000*1000)/'GDP - GDP (PPP, Current INtl do'!D46</f>
        <v>0.91742985793271481</v>
      </c>
      <c r="E46" s="126">
        <f>('GHG energy - GHG Emissions (M 1'!D45*1000000*1000)/'GDP - GDP (PPP, Current INtl do'!E46</f>
        <v>0.77169255770270972</v>
      </c>
      <c r="F46" s="126">
        <f>('GHG energy - GHG Emissions (M 1'!E45*1000000*1000)/'GDP - GDP (PPP, Current INtl do'!F46</f>
        <v>0.89692921406649329</v>
      </c>
      <c r="G46" s="126">
        <f>('GHG energy - GHG Emissions (M 1'!F45*1000000*1000)/'GDP - GDP (PPP, Current INtl do'!G46</f>
        <v>0.88926006936235436</v>
      </c>
      <c r="H46" s="126">
        <f>('GHG energy - GHG Emissions (M 1'!G45*1000000*1000)/'GDP - GDP (PPP, Current INtl do'!H46</f>
        <v>0.8398151720149285</v>
      </c>
      <c r="I46" s="126">
        <f>('GHG energy - GHG Emissions (M 1'!H45*1000000*1000)/'GDP - GDP (PPP, Current INtl do'!I46</f>
        <v>0.83513217071711654</v>
      </c>
      <c r="J46" s="126">
        <f>('GHG energy - GHG Emissions (M 1'!I45*1000000*1000)/'GDP - GDP (PPP, Current INtl do'!J46</f>
        <v>0.88300732984086694</v>
      </c>
      <c r="K46" s="126">
        <f>('GHG energy - GHG Emissions (M 1'!J45*1000000*1000)/'GDP - GDP (PPP, Current INtl do'!K46</f>
        <v>0.88584123160539607</v>
      </c>
      <c r="L46" s="126">
        <f>('GHG energy - GHG Emissions (M 1'!K45*1000000*1000)/'GDP - GDP (PPP, Current INtl do'!L46</f>
        <v>0.8190186288351412</v>
      </c>
      <c r="M46" s="126">
        <f>('GHG energy - GHG Emissions (M 1'!L45*1000000*1000)/'GDP - GDP (PPP, Current INtl do'!M46</f>
        <v>0.78679958943568107</v>
      </c>
      <c r="N46" s="126">
        <f>('GHG energy - GHG Emissions (M 1'!M45*1000000*1000)/'GDP - GDP (PPP, Current INtl do'!N46</f>
        <v>0.56071428178337535</v>
      </c>
      <c r="O46" s="126">
        <f>('GHG energy - GHG Emissions (M 1'!N45*1000000*1000)/'GDP - GDP (PPP, Current INtl do'!O46</f>
        <v>0.60075378808229529</v>
      </c>
      <c r="P46" s="126">
        <f>('GHG energy - GHG Emissions (M 1'!O45*1000000*1000)/'GDP - GDP (PPP, Current INtl do'!P46</f>
        <v>0.58279456941285523</v>
      </c>
      <c r="Q46" s="126">
        <f>('GHG energy - GHG Emissions (M 1'!P45*1000000*1000)/'GDP - GDP (PPP, Current INtl do'!Q46</f>
        <v>0.56371387861650535</v>
      </c>
      <c r="R46" s="126">
        <f>('GHG energy - GHG Emissions (M 1'!Q45*1000000*1000)/'GDP - GDP (PPP, Current INtl do'!R46</f>
        <v>0.56111515410165302</v>
      </c>
      <c r="S46" s="126">
        <f>('GHG energy - GHG Emissions (M 1'!R45*1000000*1000)/'GDP - GDP (PPP, Current INtl do'!S46</f>
        <v>0.50126076626611638</v>
      </c>
      <c r="T46" s="126">
        <f>('GHG energy - GHG Emissions (M 1'!S45*1000000*1000)/'GDP - GDP (PPP, Current INtl do'!T46</f>
        <v>0.6391310506722796</v>
      </c>
      <c r="U46" s="126">
        <f>('GHG energy - GHG Emissions (M 1'!T45*1000000*1000)/'GDP - GDP (PPP, Current INtl do'!U46</f>
        <v>0.65450807459038307</v>
      </c>
      <c r="V46" s="126">
        <f>('GHG energy - GHG Emissions (M 1'!U45*1000000*1000)/'GDP - GDP (PPP, Current INtl do'!V46</f>
        <v>0.58414066086466943</v>
      </c>
      <c r="W46" s="126">
        <f>('GHG energy - GHG Emissions (M 1'!V45*1000000*1000)/'GDP - GDP (PPP, Current INtl do'!W46</f>
        <v>0.59025991569216962</v>
      </c>
      <c r="X46" s="126">
        <f>('GHG energy - GHG Emissions (M 1'!W45*1000000*1000)/'GDP - GDP (PPP, Current INtl do'!X46</f>
        <v>0.5714970766131795</v>
      </c>
      <c r="Y46" s="126">
        <f>('GHG energy - GHG Emissions (M 1'!X45*1000000*1000)/'GDP - GDP (PPP, Current INtl do'!Y46</f>
        <v>0.53585718333446719</v>
      </c>
      <c r="Z46" s="126">
        <f>('GHG energy - GHG Emissions (M 1'!Y45*1000000*1000)/'GDP - GDP (PPP, Current INtl do'!Z46</f>
        <v>0.54962426554486798</v>
      </c>
      <c r="AA46" s="126">
        <f>('GHG energy - GHG Emissions (M 1'!Z45*1000000*1000)/'GDP - GDP (PPP, Current INtl do'!AA46</f>
        <v>0.50484093890983095</v>
      </c>
      <c r="AB46" s="126">
        <f>('GHG energy - GHG Emissions (M 1'!AA45*1000000*1000)/'GDP - GDP (PPP, Current INtl do'!AB46</f>
        <v>0.51650102487779792</v>
      </c>
      <c r="AC46" s="19"/>
      <c r="AD46" s="20">
        <f t="shared" si="1"/>
        <v>-0.53183862037671659</v>
      </c>
      <c r="AE46" s="19"/>
    </row>
    <row r="47" spans="2:31" ht="22.25" customHeight="1" x14ac:dyDescent="0.2">
      <c r="B47" s="16" t="s">
        <v>45</v>
      </c>
      <c r="C47" s="127">
        <f>('GHG energy - GHG Emissions (M 1'!B46*1000000*1000)/'GDP - GDP (PPP, Current INtl do'!C47</f>
        <v>0.58949232971245025</v>
      </c>
      <c r="D47" s="32">
        <f>('GHG energy - GHG Emissions (M 1'!C46*1000000*1000)/'GDP - GDP (PPP, Current INtl do'!D47</f>
        <v>0.60713921154472017</v>
      </c>
      <c r="E47" s="32">
        <f>('GHG energy - GHG Emissions (M 1'!D46*1000000*1000)/'GDP - GDP (PPP, Current INtl do'!E47</f>
        <v>0.59945111350452784</v>
      </c>
      <c r="F47" s="32">
        <f>('GHG energy - GHG Emissions (M 1'!E46*1000000*1000)/'GDP - GDP (PPP, Current INtl do'!F47</f>
        <v>0.61148943031659442</v>
      </c>
      <c r="G47" s="32">
        <f>('GHG energy - GHG Emissions (M 1'!F46*1000000*1000)/'GDP - GDP (PPP, Current INtl do'!G47</f>
        <v>0.58555462796323998</v>
      </c>
      <c r="H47" s="32">
        <f>('GHG energy - GHG Emissions (M 1'!G46*1000000*1000)/'GDP - GDP (PPP, Current INtl do'!H47</f>
        <v>0.50441460711229713</v>
      </c>
      <c r="I47" s="32">
        <f>('GHG energy - GHG Emissions (M 1'!H46*1000000*1000)/'GDP - GDP (PPP, Current INtl do'!I47</f>
        <v>0.53629944805107099</v>
      </c>
      <c r="J47" s="32">
        <f>('GHG energy - GHG Emissions (M 1'!I46*1000000*1000)/'GDP - GDP (PPP, Current INtl do'!J47</f>
        <v>0.4985373474550151</v>
      </c>
      <c r="K47" s="32">
        <f>('GHG energy - GHG Emissions (M 1'!J46*1000000*1000)/'GDP - GDP (PPP, Current INtl do'!K47</f>
        <v>0.50686031444143731</v>
      </c>
      <c r="L47" s="32">
        <f>('GHG energy - GHG Emissions (M 1'!K46*1000000*1000)/'GDP - GDP (PPP, Current INtl do'!L47</f>
        <v>0.47520966067283588</v>
      </c>
      <c r="M47" s="32">
        <f>('GHG energy - GHG Emissions (M 1'!L46*1000000*1000)/'GDP - GDP (PPP, Current INtl do'!M47</f>
        <v>0.46941682283907488</v>
      </c>
      <c r="N47" s="32">
        <f>('GHG energy - GHG Emissions (M 1'!M46*1000000*1000)/'GDP - GDP (PPP, Current INtl do'!N47</f>
        <v>0.42637961486164488</v>
      </c>
      <c r="O47" s="32">
        <f>('GHG energy - GHG Emissions (M 1'!N46*1000000*1000)/'GDP - GDP (PPP, Current INtl do'!O47</f>
        <v>0.41991335788744977</v>
      </c>
      <c r="P47" s="32">
        <f>('GHG energy - GHG Emissions (M 1'!O46*1000000*1000)/'GDP - GDP (PPP, Current INtl do'!P47</f>
        <v>0.44821396985726991</v>
      </c>
      <c r="Q47" s="32">
        <f>('GHG energy - GHG Emissions (M 1'!P46*1000000*1000)/'GDP - GDP (PPP, Current INtl do'!Q47</f>
        <v>0.38745493260467012</v>
      </c>
      <c r="R47" s="32">
        <f>('GHG energy - GHG Emissions (M 1'!Q46*1000000*1000)/'GDP - GDP (PPP, Current INtl do'!R47</f>
        <v>0.3628008765467971</v>
      </c>
      <c r="S47" s="32">
        <f>('GHG energy - GHG Emissions (M 1'!R46*1000000*1000)/'GDP - GDP (PPP, Current INtl do'!S47</f>
        <v>0.33969140700722245</v>
      </c>
      <c r="T47" s="32">
        <f>('GHG energy - GHG Emissions (M 1'!S46*1000000*1000)/'GDP - GDP (PPP, Current INtl do'!T47</f>
        <v>0.33101188384318653</v>
      </c>
      <c r="U47" s="32">
        <f>('GHG energy - GHG Emissions (M 1'!T46*1000000*1000)/'GDP - GDP (PPP, Current INtl do'!U47</f>
        <v>0.30893135844602632</v>
      </c>
      <c r="V47" s="32">
        <f>('GHG energy - GHG Emissions (M 1'!U46*1000000*1000)/'GDP - GDP (PPP, Current INtl do'!V47</f>
        <v>0.29030190815051365</v>
      </c>
      <c r="W47" s="32">
        <f>('GHG energy - GHG Emissions (M 1'!V46*1000000*1000)/'GDP - GDP (PPP, Current INtl do'!W47</f>
        <v>0.27008659931550916</v>
      </c>
      <c r="X47" s="32">
        <f>('GHG energy - GHG Emissions (M 1'!W46*1000000*1000)/'GDP - GDP (PPP, Current INtl do'!X47</f>
        <v>0.26110005684214377</v>
      </c>
      <c r="Y47" s="32">
        <f>('GHG energy - GHG Emissions (M 1'!X46*1000000*1000)/'GDP - GDP (PPP, Current INtl do'!Y47</f>
        <v>0.24999059361610734</v>
      </c>
      <c r="Z47" s="32">
        <f>('GHG energy - GHG Emissions (M 1'!Y46*1000000*1000)/'GDP - GDP (PPP, Current INtl do'!Z47</f>
        <v>0.22542631541346556</v>
      </c>
      <c r="AA47" s="32">
        <f>('GHG energy - GHG Emissions (M 1'!Z46*1000000*1000)/'GDP - GDP (PPP, Current INtl do'!AA47</f>
        <v>0.23067956573528767</v>
      </c>
      <c r="AB47" s="32">
        <f>('GHG energy - GHG Emissions (M 1'!AA46*1000000*1000)/'GDP - GDP (PPP, Current INtl do'!AB47</f>
        <v>0.22987534931047288</v>
      </c>
      <c r="AC47" s="33"/>
      <c r="AD47" s="23">
        <f t="shared" si="1"/>
        <v>-0.61004522412937201</v>
      </c>
      <c r="AE47" s="33"/>
    </row>
    <row r="48" spans="2:31" ht="22.25" customHeight="1" x14ac:dyDescent="0.2">
      <c r="B48" s="16" t="s">
        <v>46</v>
      </c>
      <c r="C48" s="125">
        <f>('GHG energy - GHG Emissions (M 1'!B47*1000000*1000)/'GDP - GDP (PPP, Current INtl do'!C48</f>
        <v>0.69009356086611739</v>
      </c>
      <c r="D48" s="126">
        <f>('GHG energy - GHG Emissions (M 1'!C47*1000000*1000)/'GDP - GDP (PPP, Current INtl do'!D48</f>
        <v>0.81587673868509558</v>
      </c>
      <c r="E48" s="126">
        <f>('GHG energy - GHG Emissions (M 1'!D47*1000000*1000)/'GDP - GDP (PPP, Current INtl do'!E48</f>
        <v>1.3403813305288155</v>
      </c>
      <c r="F48" s="126">
        <f>('GHG energy - GHG Emissions (M 1'!E47*1000000*1000)/'GDP - GDP (PPP, Current INtl do'!F48</f>
        <v>1.2017739552932838</v>
      </c>
      <c r="G48" s="126">
        <f>('GHG energy - GHG Emissions (M 1'!F47*1000000*1000)/'GDP - GDP (PPP, Current INtl do'!G48</f>
        <v>0.80279728696349062</v>
      </c>
      <c r="H48" s="126">
        <f>('GHG energy - GHG Emissions (M 1'!G47*1000000*1000)/'GDP - GDP (PPP, Current INtl do'!H48</f>
        <v>0.29013959572091774</v>
      </c>
      <c r="I48" s="126">
        <f>('GHG energy - GHG Emissions (M 1'!H47*1000000*1000)/'GDP - GDP (PPP, Current INtl do'!I48</f>
        <v>0.45249869082131916</v>
      </c>
      <c r="J48" s="126">
        <f>('GHG energy - GHG Emissions (M 1'!I47*1000000*1000)/'GDP - GDP (PPP, Current INtl do'!J48</f>
        <v>0.43920165712377734</v>
      </c>
      <c r="K48" s="126">
        <f>('GHG energy - GHG Emissions (M 1'!J47*1000000*1000)/'GDP - GDP (PPP, Current INtl do'!K48</f>
        <v>0.4712043167392807</v>
      </c>
      <c r="L48" s="126">
        <f>('GHG energy - GHG Emissions (M 1'!K47*1000000*1000)/'GDP - GDP (PPP, Current INtl do'!L48</f>
        <v>0.3951376842981365</v>
      </c>
      <c r="M48" s="126">
        <f>('GHG energy - GHG Emissions (M 1'!L47*1000000*1000)/'GDP - GDP (PPP, Current INtl do'!M48</f>
        <v>0.3960196950519182</v>
      </c>
      <c r="N48" s="126">
        <f>('GHG energy - GHG Emissions (M 1'!M47*1000000*1000)/'GDP - GDP (PPP, Current INtl do'!N48</f>
        <v>0.30702254814574748</v>
      </c>
      <c r="O48" s="126">
        <f>('GHG energy - GHG Emissions (M 1'!N47*1000000*1000)/'GDP - GDP (PPP, Current INtl do'!O48</f>
        <v>0.25768436734146982</v>
      </c>
      <c r="P48" s="126">
        <f>('GHG energy - GHG Emissions (M 1'!O47*1000000*1000)/'GDP - GDP (PPP, Current INtl do'!P48</f>
        <v>0.25334151577844671</v>
      </c>
      <c r="Q48" s="126">
        <f>('GHG energy - GHG Emissions (M 1'!P47*1000000*1000)/'GDP - GDP (PPP, Current INtl do'!Q48</f>
        <v>0.26687212159503076</v>
      </c>
      <c r="R48" s="126">
        <f>('GHG energy - GHG Emissions (M 1'!Q47*1000000*1000)/'GDP - GDP (PPP, Current INtl do'!R48</f>
        <v>0.27652499790366031</v>
      </c>
      <c r="S48" s="126">
        <f>('GHG energy - GHG Emissions (M 1'!R47*1000000*1000)/'GDP - GDP (PPP, Current INtl do'!S48</f>
        <v>0.29762311875688752</v>
      </c>
      <c r="T48" s="126">
        <f>('GHG energy - GHG Emissions (M 1'!S47*1000000*1000)/'GDP - GDP (PPP, Current INtl do'!T48</f>
        <v>0.26944054669734346</v>
      </c>
      <c r="U48" s="126">
        <f>('GHG energy - GHG Emissions (M 1'!T47*1000000*1000)/'GDP - GDP (PPP, Current INtl do'!U48</f>
        <v>0.20783363726544626</v>
      </c>
      <c r="V48" s="126">
        <f>('GHG energy - GHG Emissions (M 1'!U47*1000000*1000)/'GDP - GDP (PPP, Current INtl do'!V48</f>
        <v>0.24539689652283517</v>
      </c>
      <c r="W48" s="126">
        <f>('GHG energy - GHG Emissions (M 1'!V47*1000000*1000)/'GDP - GDP (PPP, Current INtl do'!W48</f>
        <v>0.21430578312641568</v>
      </c>
      <c r="X48" s="126">
        <f>('GHG energy - GHG Emissions (M 1'!W47*1000000*1000)/'GDP - GDP (PPP, Current INtl do'!X48</f>
        <v>0.24262095268663511</v>
      </c>
      <c r="Y48" s="126">
        <f>('GHG energy - GHG Emissions (M 1'!X47*1000000*1000)/'GDP - GDP (PPP, Current INtl do'!Y48</f>
        <v>0.23940232200958697</v>
      </c>
      <c r="Z48" s="126">
        <f>('GHG energy - GHG Emissions (M 1'!Y47*1000000*1000)/'GDP - GDP (PPP, Current INtl do'!Z48</f>
        <v>0.23265019080215976</v>
      </c>
      <c r="AA48" s="126">
        <f>('GHG energy - GHG Emissions (M 1'!Z47*1000000*1000)/'GDP - GDP (PPP, Current INtl do'!AA48</f>
        <v>0.21557640827301627</v>
      </c>
      <c r="AB48" s="126">
        <f>('GHG energy - GHG Emissions (M 1'!AA47*1000000*1000)/'GDP - GDP (PPP, Current INtl do'!AB48</f>
        <v>0.21248104392943867</v>
      </c>
      <c r="AC48" s="19"/>
      <c r="AD48" s="20">
        <f t="shared" si="1"/>
        <v>-0.69209820815780465</v>
      </c>
      <c r="AE48" s="19"/>
    </row>
    <row r="49" spans="2:31" ht="22.25" customHeight="1" x14ac:dyDescent="0.2">
      <c r="B49" s="16" t="s">
        <v>47</v>
      </c>
      <c r="C49" s="127">
        <f>('GHG energy - GHG Emissions (M 1'!B48*1000000*1000)/'GDP - GDP (PPP, Current INtl do'!C49</f>
        <v>0.40366400378880102</v>
      </c>
      <c r="D49" s="32">
        <f>('GHG energy - GHG Emissions (M 1'!C48*1000000*1000)/'GDP - GDP (PPP, Current INtl do'!D49</f>
        <v>0.98044875085210326</v>
      </c>
      <c r="E49" s="32">
        <f>('GHG energy - GHG Emissions (M 1'!D48*1000000*1000)/'GDP - GDP (PPP, Current INtl do'!E49</f>
        <v>0.94021402552001543</v>
      </c>
      <c r="F49" s="32">
        <f>('GHG energy - GHG Emissions (M 1'!E48*1000000*1000)/'GDP - GDP (PPP, Current INtl do'!F49</f>
        <v>0.76349593207516231</v>
      </c>
      <c r="G49" s="32">
        <f>('GHG energy - GHG Emissions (M 1'!F48*1000000*1000)/'GDP - GDP (PPP, Current INtl do'!G49</f>
        <v>0.80866895565163111</v>
      </c>
      <c r="H49" s="32">
        <f>('GHG energy - GHG Emissions (M 1'!G48*1000000*1000)/'GDP - GDP (PPP, Current INtl do'!H49</f>
        <v>0.80522936740530293</v>
      </c>
      <c r="I49" s="32">
        <f>('GHG energy - GHG Emissions (M 1'!H48*1000000*1000)/'GDP - GDP (PPP, Current INtl do'!I49</f>
        <v>0.63547753162164466</v>
      </c>
      <c r="J49" s="32">
        <f>('GHG energy - GHG Emissions (M 1'!I48*1000000*1000)/'GDP - GDP (PPP, Current INtl do'!J49</f>
        <v>0.50650047531512887</v>
      </c>
      <c r="K49" s="32">
        <f>('GHG energy - GHG Emissions (M 1'!J48*1000000*1000)/'GDP - GDP (PPP, Current INtl do'!K49</f>
        <v>0.39365080847861994</v>
      </c>
      <c r="L49" s="32">
        <f>('GHG energy - GHG Emissions (M 1'!K48*1000000*1000)/'GDP - GDP (PPP, Current INtl do'!L49</f>
        <v>0.32934047926596405</v>
      </c>
      <c r="M49" s="32">
        <f>('GHG energy - GHG Emissions (M 1'!L48*1000000*1000)/'GDP - GDP (PPP, Current INtl do'!M49</f>
        <v>0.31825560359838401</v>
      </c>
      <c r="N49" s="32">
        <f>('GHG energy - GHG Emissions (M 1'!M48*1000000*1000)/'GDP - GDP (PPP, Current INtl do'!N49</f>
        <v>0.35829863483883911</v>
      </c>
      <c r="O49" s="32">
        <f>('GHG energy - GHG Emissions (M 1'!N48*1000000*1000)/'GDP - GDP (PPP, Current INtl do'!O49</f>
        <v>0.38755344154304822</v>
      </c>
      <c r="P49" s="32">
        <f>('GHG energy - GHG Emissions (M 1'!O48*1000000*1000)/'GDP - GDP (PPP, Current INtl do'!P49</f>
        <v>0.59309400554643632</v>
      </c>
      <c r="Q49" s="32">
        <f>('GHG energy - GHG Emissions (M 1'!P48*1000000*1000)/'GDP - GDP (PPP, Current INtl do'!Q49</f>
        <v>0.46881336355232545</v>
      </c>
      <c r="R49" s="32">
        <f>('GHG energy - GHG Emissions (M 1'!Q48*1000000*1000)/'GDP - GDP (PPP, Current INtl do'!R49</f>
        <v>0.43291429245591884</v>
      </c>
      <c r="S49" s="32">
        <f>('GHG energy - GHG Emissions (M 1'!R48*1000000*1000)/'GDP - GDP (PPP, Current INtl do'!S49</f>
        <v>0.33173198868701498</v>
      </c>
      <c r="T49" s="32">
        <f>('GHG energy - GHG Emissions (M 1'!S48*1000000*1000)/'GDP - GDP (PPP, Current INtl do'!T49</f>
        <v>0.20058163353562125</v>
      </c>
      <c r="U49" s="32">
        <f>('GHG energy - GHG Emissions (M 1'!T48*1000000*1000)/'GDP - GDP (PPP, Current INtl do'!U49</f>
        <v>0.27240345753953232</v>
      </c>
      <c r="V49" s="32">
        <f>('GHG energy - GHG Emissions (M 1'!U48*1000000*1000)/'GDP - GDP (PPP, Current INtl do'!V49</f>
        <v>0.29350980600602689</v>
      </c>
      <c r="W49" s="32">
        <f>('GHG energy - GHG Emissions (M 1'!V48*1000000*1000)/'GDP - GDP (PPP, Current INtl do'!W49</f>
        <v>0.29245956578211779</v>
      </c>
      <c r="X49" s="32">
        <f>('GHG energy - GHG Emissions (M 1'!W48*1000000*1000)/'GDP - GDP (PPP, Current INtl do'!X49</f>
        <v>0.31805058754621079</v>
      </c>
      <c r="Y49" s="32">
        <f>('GHG energy - GHG Emissions (M 1'!X48*1000000*1000)/'GDP - GDP (PPP, Current INtl do'!Y49</f>
        <v>0.31315343045419403</v>
      </c>
      <c r="Z49" s="32">
        <f>('GHG energy - GHG Emissions (M 1'!Y48*1000000*1000)/'GDP - GDP (PPP, Current INtl do'!Z49</f>
        <v>0.31714135510170421</v>
      </c>
      <c r="AA49" s="32">
        <f>('GHG energy - GHG Emissions (M 1'!Z48*1000000*1000)/'GDP - GDP (PPP, Current INtl do'!AA49</f>
        <v>0.31687469942145252</v>
      </c>
      <c r="AB49" s="32">
        <f>('GHG energy - GHG Emissions (M 1'!AA48*1000000*1000)/'GDP - GDP (PPP, Current INtl do'!AB49</f>
        <v>0.30633205158558852</v>
      </c>
      <c r="AC49" s="19"/>
      <c r="AD49" s="23">
        <f t="shared" si="1"/>
        <v>-0.24112120795922407</v>
      </c>
      <c r="AE49" s="19"/>
    </row>
    <row r="50" spans="2:31" ht="22.25" customHeight="1" x14ac:dyDescent="0.2">
      <c r="B50" s="16" t="s">
        <v>48</v>
      </c>
      <c r="C50" s="130">
        <f>('GHG energy - GHG Emissions (M 1'!B49*1000000*1000)/'GDP - GDP (PPP, Current INtl do'!C50</f>
        <v>0.58160195907244483</v>
      </c>
      <c r="D50" s="131">
        <f>('GHG energy - GHG Emissions (M 1'!C49*1000000*1000)/'GDP - GDP (PPP, Current INtl do'!D50</f>
        <v>0.53734400298603391</v>
      </c>
      <c r="E50" s="131">
        <f>('GHG energy - GHG Emissions (M 1'!D49*1000000*1000)/'GDP - GDP (PPP, Current INtl do'!E50</f>
        <v>0.57147571106310646</v>
      </c>
      <c r="F50" s="131">
        <f>('GHG energy - GHG Emissions (M 1'!E49*1000000*1000)/'GDP - GDP (PPP, Current INtl do'!F50</f>
        <v>0.56624833456647428</v>
      </c>
      <c r="G50" s="131">
        <f>('GHG energy - GHG Emissions (M 1'!F49*1000000*1000)/'GDP - GDP (PPP, Current INtl do'!G50</f>
        <v>0.55598746099154384</v>
      </c>
      <c r="H50" s="131">
        <f>('GHG energy - GHG Emissions (M 1'!G49*1000000*1000)/'GDP - GDP (PPP, Current INtl do'!H50</f>
        <v>0.46840305291991668</v>
      </c>
      <c r="I50" s="131">
        <f>('GHG energy - GHG Emissions (M 1'!H49*1000000*1000)/'GDP - GDP (PPP, Current INtl do'!I50</f>
        <v>0.45027067777124502</v>
      </c>
      <c r="J50" s="131">
        <f>('GHG energy - GHG Emissions (M 1'!I49*1000000*1000)/'GDP - GDP (PPP, Current INtl do'!J50</f>
        <v>0.44762532973198221</v>
      </c>
      <c r="K50" s="131">
        <f>('GHG energy - GHG Emissions (M 1'!J49*1000000*1000)/'GDP - GDP (PPP, Current INtl do'!K50</f>
        <v>0.43398528670610381</v>
      </c>
      <c r="L50" s="131">
        <f>('GHG energy - GHG Emissions (M 1'!K49*1000000*1000)/'GDP - GDP (PPP, Current INtl do'!L50</f>
        <v>0.40193638037135843</v>
      </c>
      <c r="M50" s="131">
        <f>('GHG energy - GHG Emissions (M 1'!L49*1000000*1000)/'GDP - GDP (PPP, Current INtl do'!M50</f>
        <v>0.38412711886806933</v>
      </c>
      <c r="N50" s="131">
        <f>('GHG energy - GHG Emissions (M 1'!M49*1000000*1000)/'GDP - GDP (PPP, Current INtl do'!N50</f>
        <v>0.39541066348156589</v>
      </c>
      <c r="O50" s="131">
        <f>('GHG energy - GHG Emissions (M 1'!N49*1000000*1000)/'GDP - GDP (PPP, Current INtl do'!O50</f>
        <v>0.36070587728830261</v>
      </c>
      <c r="P50" s="131">
        <f>('GHG energy - GHG Emissions (M 1'!O49*1000000*1000)/'GDP - GDP (PPP, Current INtl do'!P50</f>
        <v>0.39476287882528821</v>
      </c>
      <c r="Q50" s="131">
        <f>('GHG energy - GHG Emissions (M 1'!P49*1000000*1000)/'GDP - GDP (PPP, Current INtl do'!Q50</f>
        <v>0.3430214599134685</v>
      </c>
      <c r="R50" s="131">
        <f>('GHG energy - GHG Emissions (M 1'!Q49*1000000*1000)/'GDP - GDP (PPP, Current INtl do'!R50</f>
        <v>0.3299695960078875</v>
      </c>
      <c r="S50" s="131">
        <f>('GHG energy - GHG Emissions (M 1'!R49*1000000*1000)/'GDP - GDP (PPP, Current INtl do'!S50</f>
        <v>0.3434335009055649</v>
      </c>
      <c r="T50" s="131">
        <f>('GHG energy - GHG Emissions (M 1'!S49*1000000*1000)/'GDP - GDP (PPP, Current INtl do'!T50</f>
        <v>0.31822698397653137</v>
      </c>
      <c r="U50" s="131">
        <f>('GHG energy - GHG Emissions (M 1'!T49*1000000*1000)/'GDP - GDP (PPP, Current INtl do'!U50</f>
        <v>0.33916171896108704</v>
      </c>
      <c r="V50" s="131">
        <f>('GHG energy - GHG Emissions (M 1'!U49*1000000*1000)/'GDP - GDP (PPP, Current INtl do'!V50</f>
        <v>0.31226388935728061</v>
      </c>
      <c r="W50" s="131">
        <f>('GHG energy - GHG Emissions (M 1'!V49*1000000*1000)/'GDP - GDP (PPP, Current INtl do'!W50</f>
        <v>0.31312946091771593</v>
      </c>
      <c r="X50" s="131">
        <f>('GHG energy - GHG Emissions (M 1'!W49*1000000*1000)/'GDP - GDP (PPP, Current INtl do'!X50</f>
        <v>0.2913517992851602</v>
      </c>
      <c r="Y50" s="131">
        <f>('GHG energy - GHG Emissions (M 1'!X49*1000000*1000)/'GDP - GDP (PPP, Current INtl do'!Y50</f>
        <v>0.300471407936721</v>
      </c>
      <c r="Z50" s="131">
        <f>('GHG energy - GHG Emissions (M 1'!Y49*1000000*1000)/'GDP - GDP (PPP, Current INtl do'!Z50</f>
        <v>0.2631406548851678</v>
      </c>
      <c r="AA50" s="131">
        <f>('GHG energy - GHG Emissions (M 1'!Z49*1000000*1000)/'GDP - GDP (PPP, Current INtl do'!AA50</f>
        <v>0.24606679214138866</v>
      </c>
      <c r="AB50" s="131">
        <f>('GHG energy - GHG Emissions (M 1'!AA49*1000000*1000)/'GDP - GDP (PPP, Current INtl do'!AB50</f>
        <v>0.23890589021222086</v>
      </c>
      <c r="AC50" s="19"/>
      <c r="AD50" s="20">
        <f t="shared" si="1"/>
        <v>-0.58922784477336576</v>
      </c>
      <c r="AE50" s="19"/>
    </row>
    <row r="51" spans="2:31" ht="22.25" customHeight="1" x14ac:dyDescent="0.2">
      <c r="B51" s="16" t="s">
        <v>49</v>
      </c>
      <c r="C51" s="127">
        <f>('GHG energy - GHG Emissions (M 1'!B50*1000000*1000)/'GDP - GDP (PPP, Current INtl do'!C51</f>
        <v>0.71887057919497988</v>
      </c>
      <c r="D51" s="32">
        <f>('GHG energy - GHG Emissions (M 1'!C50*1000000*1000)/'GDP - GDP (PPP, Current INtl do'!D51</f>
        <v>0.64351390604056835</v>
      </c>
      <c r="E51" s="32">
        <f>('GHG energy - GHG Emissions (M 1'!D50*1000000*1000)/'GDP - GDP (PPP, Current INtl do'!E51</f>
        <v>0.66371086337214358</v>
      </c>
      <c r="F51" s="32">
        <f>('GHG energy - GHG Emissions (M 1'!E50*1000000*1000)/'GDP - GDP (PPP, Current INtl do'!F51</f>
        <v>0.61124878519551007</v>
      </c>
      <c r="G51" s="32">
        <f>('GHG energy - GHG Emissions (M 1'!F50*1000000*1000)/'GDP - GDP (PPP, Current INtl do'!G51</f>
        <v>0.64230964802724733</v>
      </c>
      <c r="H51" s="32">
        <f>('GHG energy - GHG Emissions (M 1'!G50*1000000*1000)/'GDP - GDP (PPP, Current INtl do'!H51</f>
        <v>0.58921797862384528</v>
      </c>
      <c r="I51" s="32">
        <f>('GHG energy - GHG Emissions (M 1'!H50*1000000*1000)/'GDP - GDP (PPP, Current INtl do'!I51</f>
        <v>0.59320452813311619</v>
      </c>
      <c r="J51" s="32">
        <f>('GHG energy - GHG Emissions (M 1'!I50*1000000*1000)/'GDP - GDP (PPP, Current INtl do'!J51</f>
        <v>0.57384709343069351</v>
      </c>
      <c r="K51" s="32">
        <f>('GHG energy - GHG Emissions (M 1'!J50*1000000*1000)/'GDP - GDP (PPP, Current INtl do'!K51</f>
        <v>0.55593847717281353</v>
      </c>
      <c r="L51" s="32">
        <f>('GHG energy - GHG Emissions (M 1'!K50*1000000*1000)/'GDP - GDP (PPP, Current INtl do'!L51</f>
        <v>0.53044519084907649</v>
      </c>
      <c r="M51" s="32">
        <f>('GHG energy - GHG Emissions (M 1'!L50*1000000*1000)/'GDP - GDP (PPP, Current INtl do'!M51</f>
        <v>0.529607709783531</v>
      </c>
      <c r="N51" s="32">
        <f>('GHG energy - GHG Emissions (M 1'!M50*1000000*1000)/'GDP - GDP (PPP, Current INtl do'!N51</f>
        <v>0.50758061270283461</v>
      </c>
      <c r="O51" s="32">
        <f>('GHG energy - GHG Emissions (M 1'!N50*1000000*1000)/'GDP - GDP (PPP, Current INtl do'!O51</f>
        <v>0.49863091602864623</v>
      </c>
      <c r="P51" s="32">
        <f>('GHG energy - GHG Emissions (M 1'!O50*1000000*1000)/'GDP - GDP (PPP, Current INtl do'!P51</f>
        <v>0.48554539855955964</v>
      </c>
      <c r="Q51" s="32">
        <f>('GHG energy - GHG Emissions (M 1'!P50*1000000*1000)/'GDP - GDP (PPP, Current INtl do'!Q51</f>
        <v>0.47941069320024871</v>
      </c>
      <c r="R51" s="32">
        <f>('GHG energy - GHG Emissions (M 1'!Q50*1000000*1000)/'GDP - GDP (PPP, Current INtl do'!R51</f>
        <v>0.47000198713052688</v>
      </c>
      <c r="S51" s="32">
        <f>('GHG energy - GHG Emissions (M 1'!R50*1000000*1000)/'GDP - GDP (PPP, Current INtl do'!S51</f>
        <v>0.42309961854179762</v>
      </c>
      <c r="T51" s="32">
        <f>('GHG energy - GHG Emissions (M 1'!S50*1000000*1000)/'GDP - GDP (PPP, Current INtl do'!T51</f>
        <v>0.39745288196079731</v>
      </c>
      <c r="U51" s="32">
        <f>('GHG energy - GHG Emissions (M 1'!T50*1000000*1000)/'GDP - GDP (PPP, Current INtl do'!U51</f>
        <v>0.35220287145640516</v>
      </c>
      <c r="V51" s="32">
        <f>('GHG energy - GHG Emissions (M 1'!U50*1000000*1000)/'GDP - GDP (PPP, Current INtl do'!V51</f>
        <v>0.33982338050938127</v>
      </c>
      <c r="W51" s="32">
        <f>('GHG energy - GHG Emissions (M 1'!V50*1000000*1000)/'GDP - GDP (PPP, Current INtl do'!W51</f>
        <v>0.31739642099560744</v>
      </c>
      <c r="X51" s="32">
        <f>('GHG energy - GHG Emissions (M 1'!W50*1000000*1000)/'GDP - GDP (PPP, Current INtl do'!X51</f>
        <v>0.31019310418379309</v>
      </c>
      <c r="Y51" s="32">
        <f>('GHG energy - GHG Emissions (M 1'!X50*1000000*1000)/'GDP - GDP (PPP, Current INtl do'!Y51</f>
        <v>0.34040238865439848</v>
      </c>
      <c r="Z51" s="32">
        <f>('GHG energy - GHG Emissions (M 1'!Y50*1000000*1000)/'GDP - GDP (PPP, Current INtl do'!Z51</f>
        <v>0.32510257668998749</v>
      </c>
      <c r="AA51" s="32">
        <f>('GHG energy - GHG Emissions (M 1'!Z50*1000000*1000)/'GDP - GDP (PPP, Current INtl do'!AA51</f>
        <v>0.3186785959120737</v>
      </c>
      <c r="AB51" s="32">
        <f>('GHG energy - GHG Emissions (M 1'!AA50*1000000*1000)/'GDP - GDP (PPP, Current INtl do'!AB51</f>
        <v>0.30936988314611624</v>
      </c>
      <c r="AC51" s="19"/>
      <c r="AD51" s="23">
        <f t="shared" si="1"/>
        <v>-0.56964453394022463</v>
      </c>
      <c r="AE51" s="19"/>
    </row>
    <row r="52" spans="2:31" ht="22.25" customHeight="1" x14ac:dyDescent="0.2">
      <c r="B52" s="16" t="s">
        <v>50</v>
      </c>
      <c r="C52" s="125"/>
      <c r="D52" s="126"/>
      <c r="E52" s="126">
        <f>('GHG energy - GHG Emissions (M 1'!D51*1000000*1000)/'GDP - GDP (PPP, Current INtl do'!E52</f>
        <v>0.36010613600743518</v>
      </c>
      <c r="F52" s="126">
        <f>('GHG energy - GHG Emissions (M 1'!E51*1000000*1000)/'GDP - GDP (PPP, Current INtl do'!F52</f>
        <v>0.41426243956288589</v>
      </c>
      <c r="G52" s="126">
        <f>('GHG energy - GHG Emissions (M 1'!F51*1000000*1000)/'GDP - GDP (PPP, Current INtl do'!G52</f>
        <v>0.4373937997339914</v>
      </c>
      <c r="H52" s="126">
        <f>('GHG energy - GHG Emissions (M 1'!G51*1000000*1000)/'GDP - GDP (PPP, Current INtl do'!H52</f>
        <v>0.57574588588176556</v>
      </c>
      <c r="I52" s="126">
        <f>('GHG energy - GHG Emissions (M 1'!H51*1000000*1000)/'GDP - GDP (PPP, Current INtl do'!I52</f>
        <v>0.51416629591623986</v>
      </c>
      <c r="J52" s="126">
        <f>('GHG energy - GHG Emissions (M 1'!I51*1000000*1000)/'GDP - GDP (PPP, Current INtl do'!J52</f>
        <v>0.54020261693810223</v>
      </c>
      <c r="K52" s="126">
        <f>('GHG energy - GHG Emissions (M 1'!J51*1000000*1000)/'GDP - GDP (PPP, Current INtl do'!K52</f>
        <v>0.48571555862054938</v>
      </c>
      <c r="L52" s="126">
        <f>('GHG energy - GHG Emissions (M 1'!K51*1000000*1000)/'GDP - GDP (PPP, Current INtl do'!L52</f>
        <v>0.50854580853296205</v>
      </c>
      <c r="M52" s="126">
        <f>('GHG energy - GHG Emissions (M 1'!L51*1000000*1000)/'GDP - GDP (PPP, Current INtl do'!M52</f>
        <v>0.47087297186309923</v>
      </c>
      <c r="N52" s="126">
        <f>('GHG energy - GHG Emissions (M 1'!M51*1000000*1000)/'GDP - GDP (PPP, Current INtl do'!N52</f>
        <v>0.49187719934636798</v>
      </c>
      <c r="O52" s="126">
        <f>('GHG energy - GHG Emissions (M 1'!N51*1000000*1000)/'GDP - GDP (PPP, Current INtl do'!O52</f>
        <v>0.47511790308279578</v>
      </c>
      <c r="P52" s="126">
        <f>('GHG energy - GHG Emissions (M 1'!O51*1000000*1000)/'GDP - GDP (PPP, Current INtl do'!P52</f>
        <v>0.40861090909228498</v>
      </c>
      <c r="Q52" s="126">
        <f>('GHG energy - GHG Emissions (M 1'!P51*1000000*1000)/'GDP - GDP (PPP, Current INtl do'!Q52</f>
        <v>0.3806776979978278</v>
      </c>
      <c r="R52" s="126">
        <f>('GHG energy - GHG Emissions (M 1'!Q51*1000000*1000)/'GDP - GDP (PPP, Current INtl do'!R52</f>
        <v>0.3773047645439781</v>
      </c>
      <c r="S52" s="126">
        <f>('GHG energy - GHG Emissions (M 1'!R51*1000000*1000)/'GDP - GDP (PPP, Current INtl do'!S52</f>
        <v>0.35102971985612236</v>
      </c>
      <c r="T52" s="126">
        <f>('GHG energy - GHG Emissions (M 1'!S51*1000000*1000)/'GDP - GDP (PPP, Current INtl do'!T52</f>
        <v>0.32901516621006566</v>
      </c>
      <c r="U52" s="126">
        <f>('GHG energy - GHG Emissions (M 1'!T51*1000000*1000)/'GDP - GDP (PPP, Current INtl do'!U52</f>
        <v>0.34624639078244629</v>
      </c>
      <c r="V52" s="126">
        <f>('GHG energy - GHG Emissions (M 1'!U51*1000000*1000)/'GDP - GDP (PPP, Current INtl do'!V52</f>
        <v>0.39024440418684497</v>
      </c>
      <c r="W52" s="126">
        <f>('GHG energy - GHG Emissions (M 1'!V51*1000000*1000)/'GDP - GDP (PPP, Current INtl do'!W52</f>
        <v>0.40538181252299366</v>
      </c>
      <c r="X52" s="126">
        <f>('GHG energy - GHG Emissions (M 1'!W51*1000000*1000)/'GDP - GDP (PPP, Current INtl do'!X52</f>
        <v>0.36797522394819515</v>
      </c>
      <c r="Y52" s="126">
        <f>('GHG energy - GHG Emissions (M 1'!X51*1000000*1000)/'GDP - GDP (PPP, Current INtl do'!Y52</f>
        <v>0.37652730698959219</v>
      </c>
      <c r="Z52" s="126">
        <f>('GHG energy - GHG Emissions (M 1'!Y51*1000000*1000)/'GDP - GDP (PPP, Current INtl do'!Z52</f>
        <v>0.3547923836587184</v>
      </c>
      <c r="AA52" s="126">
        <f>('GHG energy - GHG Emissions (M 1'!Z51*1000000*1000)/'GDP - GDP (PPP, Current INtl do'!AA52</f>
        <v>0.34690751473756026</v>
      </c>
      <c r="AB52" s="126">
        <f>('GHG energy - GHG Emissions (M 1'!AA51*1000000*1000)/'GDP - GDP (PPP, Current INtl do'!AB52</f>
        <v>0.34971397021534606</v>
      </c>
      <c r="AC52" s="19"/>
      <c r="AD52" s="20">
        <f>(AB52-E52)/E52</f>
        <v>-2.8858619037456658E-2</v>
      </c>
      <c r="AE52" s="19"/>
    </row>
    <row r="53" spans="2:31" ht="22.25" customHeight="1" x14ac:dyDescent="0.2">
      <c r="B53" s="16" t="s">
        <v>51</v>
      </c>
      <c r="C53" s="127">
        <f>('GHG energy - GHG Emissions (M 1'!B52*1000000*1000)/'GDP - GDP (PPP, Current INtl do'!C53</f>
        <v>0.59768043487141187</v>
      </c>
      <c r="D53" s="32">
        <f>('GHG energy - GHG Emissions (M 1'!C52*1000000*1000)/'GDP - GDP (PPP, Current INtl do'!D53</f>
        <v>0.43199468104789995</v>
      </c>
      <c r="E53" s="32">
        <f>('GHG energy - GHG Emissions (M 1'!D52*1000000*1000)/'GDP - GDP (PPP, Current INtl do'!E53</f>
        <v>0.4938603757371402</v>
      </c>
      <c r="F53" s="32">
        <f>('GHG energy - GHG Emissions (M 1'!E52*1000000*1000)/'GDP - GDP (PPP, Current INtl do'!F53</f>
        <v>0.50844500710159046</v>
      </c>
      <c r="G53" s="32">
        <f>('GHG energy - GHG Emissions (M 1'!F52*1000000*1000)/'GDP - GDP (PPP, Current INtl do'!G53</f>
        <v>0.50118064686811992</v>
      </c>
      <c r="H53" s="32">
        <f>('GHG energy - GHG Emissions (M 1'!G52*1000000*1000)/'GDP - GDP (PPP, Current INtl do'!H53</f>
        <v>0.49262133943974196</v>
      </c>
      <c r="I53" s="32">
        <f>('GHG energy - GHG Emissions (M 1'!H52*1000000*1000)/'GDP - GDP (PPP, Current INtl do'!I53</f>
        <v>0.46624268161247878</v>
      </c>
      <c r="J53" s="32">
        <f>('GHG energy - GHG Emissions (M 1'!I52*1000000*1000)/'GDP - GDP (PPP, Current INtl do'!J53</f>
        <v>0.53351725315511767</v>
      </c>
      <c r="K53" s="32">
        <f>('GHG energy - GHG Emissions (M 1'!J52*1000000*1000)/'GDP - GDP (PPP, Current INtl do'!K53</f>
        <v>0.54208195113576596</v>
      </c>
      <c r="L53" s="32">
        <f>('GHG energy - GHG Emissions (M 1'!K52*1000000*1000)/'GDP - GDP (PPP, Current INtl do'!L53</f>
        <v>0.53126152760296397</v>
      </c>
      <c r="M53" s="32">
        <f>('GHG energy - GHG Emissions (M 1'!L52*1000000*1000)/'GDP - GDP (PPP, Current INtl do'!M53</f>
        <v>0.47391444024330237</v>
      </c>
      <c r="N53" s="32">
        <f>('GHG energy - GHG Emissions (M 1'!M52*1000000*1000)/'GDP - GDP (PPP, Current INtl do'!N53</f>
        <v>0.47312140626453575</v>
      </c>
      <c r="O53" s="32">
        <f>('GHG energy - GHG Emissions (M 1'!N52*1000000*1000)/'GDP - GDP (PPP, Current INtl do'!O53</f>
        <v>0.44588048841984479</v>
      </c>
      <c r="P53" s="32">
        <f>('GHG energy - GHG Emissions (M 1'!O52*1000000*1000)/'GDP - GDP (PPP, Current INtl do'!P53</f>
        <v>0.48116177809186822</v>
      </c>
      <c r="Q53" s="32">
        <f>('GHG energy - GHG Emissions (M 1'!P52*1000000*1000)/'GDP - GDP (PPP, Current INtl do'!Q53</f>
        <v>0.40851858206706892</v>
      </c>
      <c r="R53" s="32">
        <f>('GHG energy - GHG Emissions (M 1'!Q52*1000000*1000)/'GDP - GDP (PPP, Current INtl do'!R53</f>
        <v>0.37171743948950403</v>
      </c>
      <c r="S53" s="32">
        <f>('GHG energy - GHG Emissions (M 1'!R52*1000000*1000)/'GDP - GDP (PPP, Current INtl do'!S53</f>
        <v>0.3167874606395355</v>
      </c>
      <c r="T53" s="32">
        <f>('GHG energy - GHG Emissions (M 1'!S52*1000000*1000)/'GDP - GDP (PPP, Current INtl do'!T53</f>
        <v>0.26315468695454614</v>
      </c>
      <c r="U53" s="32">
        <f>('GHG energy - GHG Emissions (M 1'!T52*1000000*1000)/'GDP - GDP (PPP, Current INtl do'!U53</f>
        <v>0.30224375506733642</v>
      </c>
      <c r="V53" s="32">
        <f>('GHG energy - GHG Emissions (M 1'!U52*1000000*1000)/'GDP - GDP (PPP, Current INtl do'!V53</f>
        <v>0.32952788487603268</v>
      </c>
      <c r="W53" s="32">
        <f>('GHG energy - GHG Emissions (M 1'!V52*1000000*1000)/'GDP - GDP (PPP, Current INtl do'!W53</f>
        <v>0.28963156407559987</v>
      </c>
      <c r="X53" s="32">
        <f>('GHG energy - GHG Emissions (M 1'!W52*1000000*1000)/'GDP - GDP (PPP, Current INtl do'!X53</f>
        <v>0.28375106320626292</v>
      </c>
      <c r="Y53" s="32">
        <f>('GHG energy - GHG Emissions (M 1'!X52*1000000*1000)/'GDP - GDP (PPP, Current INtl do'!Y53</f>
        <v>0.30180431398781293</v>
      </c>
      <c r="Z53" s="32">
        <f>('GHG energy - GHG Emissions (M 1'!Y52*1000000*1000)/'GDP - GDP (PPP, Current INtl do'!Z53</f>
        <v>0.2935955607796909</v>
      </c>
      <c r="AA53" s="32">
        <f>('GHG energy - GHG Emissions (M 1'!Z52*1000000*1000)/'GDP - GDP (PPP, Current INtl do'!AA53</f>
        <v>0.29127189695388717</v>
      </c>
      <c r="AB53" s="32">
        <f>('GHG energy - GHG Emissions (M 1'!AA52*1000000*1000)/'GDP - GDP (PPP, Current INtl do'!AB53</f>
        <v>0.2844895186532802</v>
      </c>
      <c r="AC53" s="19"/>
      <c r="AD53" s="23">
        <f>(AB53-C53)/C53</f>
        <v>-0.52401065510118838</v>
      </c>
      <c r="AE53" s="19"/>
    </row>
    <row r="54" spans="2:31" ht="22.25" customHeight="1" x14ac:dyDescent="0.2">
      <c r="B54" s="16" t="s">
        <v>52</v>
      </c>
      <c r="C54" s="125">
        <f>('GHG energy - GHG Emissions (M 1'!B53*1000000*1000)/'GDP - GDP (PPP, Current INtl do'!C54</f>
        <v>0.27718749235347523</v>
      </c>
      <c r="D54" s="126">
        <f>('GHG energy - GHG Emissions (M 1'!C53*1000000*1000)/'GDP - GDP (PPP, Current INtl do'!D54</f>
        <v>0.26144937619115399</v>
      </c>
      <c r="E54" s="126">
        <f>('GHG energy - GHG Emissions (M 1'!D53*1000000*1000)/'GDP - GDP (PPP, Current INtl do'!E54</f>
        <v>0.24195380663335064</v>
      </c>
      <c r="F54" s="126">
        <f>('GHG energy - GHG Emissions (M 1'!E53*1000000*1000)/'GDP - GDP (PPP, Current INtl do'!F54</f>
        <v>0.24830250061736567</v>
      </c>
      <c r="G54" s="126">
        <f>('GHG energy - GHG Emissions (M 1'!F53*1000000*1000)/'GDP - GDP (PPP, Current INtl do'!G54</f>
        <v>0.26619985068347668</v>
      </c>
      <c r="H54" s="126">
        <f>('GHG energy - GHG Emissions (M 1'!G53*1000000*1000)/'GDP - GDP (PPP, Current INtl do'!H54</f>
        <v>0.25793098006398629</v>
      </c>
      <c r="I54" s="126">
        <f>('GHG energy - GHG Emissions (M 1'!H53*1000000*1000)/'GDP - GDP (PPP, Current INtl do'!I54</f>
        <v>0.23357079232884403</v>
      </c>
      <c r="J54" s="126">
        <f>('GHG energy - GHG Emissions (M 1'!I53*1000000*1000)/'GDP - GDP (PPP, Current INtl do'!J54</f>
        <v>0.22204172942858424</v>
      </c>
      <c r="K54" s="126">
        <f>('GHG energy - GHG Emissions (M 1'!J53*1000000*1000)/'GDP - GDP (PPP, Current INtl do'!K54</f>
        <v>0.22885115107688001</v>
      </c>
      <c r="L54" s="126">
        <f>('GHG energy - GHG Emissions (M 1'!K53*1000000*1000)/'GDP - GDP (PPP, Current INtl do'!L54</f>
        <v>0.28220425692394735</v>
      </c>
      <c r="M54" s="126">
        <f>('GHG energy - GHG Emissions (M 1'!L53*1000000*1000)/'GDP - GDP (PPP, Current INtl do'!M54</f>
        <v>0.27680560610323734</v>
      </c>
      <c r="N54" s="126">
        <f>('GHG energy - GHG Emissions (M 1'!M53*1000000*1000)/'GDP - GDP (PPP, Current INtl do'!N54</f>
        <v>0.23998304784007107</v>
      </c>
      <c r="O54" s="126">
        <f>('GHG energy - GHG Emissions (M 1'!N53*1000000*1000)/'GDP - GDP (PPP, Current INtl do'!O54</f>
        <v>0.3000703305618363</v>
      </c>
      <c r="P54" s="126">
        <f>('GHG energy - GHG Emissions (M 1'!O53*1000000*1000)/'GDP - GDP (PPP, Current INtl do'!P54</f>
        <v>0.38438844373707354</v>
      </c>
      <c r="Q54" s="126">
        <f>('GHG energy - GHG Emissions (M 1'!P53*1000000*1000)/'GDP - GDP (PPP, Current INtl do'!Q54</f>
        <v>0.31911276200018479</v>
      </c>
      <c r="R54" s="126">
        <f>('GHG energy - GHG Emissions (M 1'!Q53*1000000*1000)/'GDP - GDP (PPP, Current INtl do'!R54</f>
        <v>0.32220526235322505</v>
      </c>
      <c r="S54" s="126">
        <f>('GHG energy - GHG Emissions (M 1'!R53*1000000*1000)/'GDP - GDP (PPP, Current INtl do'!S54</f>
        <v>0.39302925884911438</v>
      </c>
      <c r="T54" s="126">
        <f>('GHG energy - GHG Emissions (M 1'!S53*1000000*1000)/'GDP - GDP (PPP, Current INtl do'!T54</f>
        <v>0.40439433322724888</v>
      </c>
      <c r="U54" s="126">
        <f>('GHG energy - GHG Emissions (M 1'!T53*1000000*1000)/'GDP - GDP (PPP, Current INtl do'!U54</f>
        <v>0.35825199536943136</v>
      </c>
      <c r="V54" s="126">
        <f>('GHG energy - GHG Emissions (M 1'!U53*1000000*1000)/'GDP - GDP (PPP, Current INtl do'!V54</f>
        <v>0.34594632377253587</v>
      </c>
      <c r="W54" s="126">
        <f>('GHG energy - GHG Emissions (M 1'!V53*1000000*1000)/'GDP - GDP (PPP, Current INtl do'!W54</f>
        <v>0.37256875145752066</v>
      </c>
      <c r="X54" s="126">
        <f>('GHG energy - GHG Emissions (M 1'!W53*1000000*1000)/'GDP - GDP (PPP, Current INtl do'!X54</f>
        <v>0.41192280756515265</v>
      </c>
      <c r="Y54" s="126">
        <f>('GHG energy - GHG Emissions (M 1'!X53*1000000*1000)/'GDP - GDP (PPP, Current INtl do'!Y54</f>
        <v>0.38961405748882993</v>
      </c>
      <c r="Z54" s="126">
        <f>('GHG energy - GHG Emissions (M 1'!Y53*1000000*1000)/'GDP - GDP (PPP, Current INtl do'!Z54</f>
        <v>0.37964559055583114</v>
      </c>
      <c r="AA54" s="126">
        <f>('GHG energy - GHG Emissions (M 1'!Z53*1000000*1000)/'GDP - GDP (PPP, Current INtl do'!AA54</f>
        <v>0.35625722040672048</v>
      </c>
      <c r="AB54" s="126">
        <f>('GHG energy - GHG Emissions (M 1'!AA53*1000000*1000)/'GDP - GDP (PPP, Current INtl do'!AB54</f>
        <v>0.35248383513892761</v>
      </c>
      <c r="AC54" s="19"/>
      <c r="AD54" s="20">
        <f>(AB54-C54)/C54</f>
        <v>0.27164408518632915</v>
      </c>
      <c r="AE54" s="19"/>
    </row>
    <row r="55" spans="2:31" ht="22.25" customHeight="1" x14ac:dyDescent="0.2">
      <c r="B55" s="16" t="s">
        <v>53</v>
      </c>
      <c r="C55" s="127"/>
      <c r="D55" s="32"/>
      <c r="E55" s="32"/>
      <c r="F55" s="32"/>
      <c r="G55" s="32"/>
      <c r="H55" s="32"/>
      <c r="I55" s="32"/>
      <c r="J55" s="32"/>
      <c r="K55" s="32"/>
      <c r="L55" s="32"/>
      <c r="M55" s="32">
        <f>('GHG energy - GHG Emissions (M 1'!L54*1000000*1000)/'GDP - GDP (PPP, Current INtl do'!M55</f>
        <v>0.68240121188863079</v>
      </c>
      <c r="N55" s="32">
        <f>('GHG energy - GHG Emissions (M 1'!M54*1000000*1000)/'GDP - GDP (PPP, Current INtl do'!N55</f>
        <v>0.76542986971179139</v>
      </c>
      <c r="O55" s="32">
        <f>('GHG energy - GHG Emissions (M 1'!N54*1000000*1000)/'GDP - GDP (PPP, Current INtl do'!O55</f>
        <v>0.69499347918068233</v>
      </c>
      <c r="P55" s="32">
        <f>('GHG energy - GHG Emissions (M 1'!O54*1000000*1000)/'GDP - GDP (PPP, Current INtl do'!P55</f>
        <v>0.66686122171657847</v>
      </c>
      <c r="Q55" s="32">
        <f>('GHG energy - GHG Emissions (M 1'!P54*1000000*1000)/'GDP - GDP (PPP, Current INtl do'!Q55</f>
        <v>0.5630437206096246</v>
      </c>
      <c r="R55" s="32">
        <f>('GHG energy - GHG Emissions (M 1'!Q54*1000000*1000)/'GDP - GDP (PPP, Current INtl do'!R55</f>
        <v>0.60215017671840665</v>
      </c>
      <c r="S55" s="32">
        <f>('GHG energy - GHG Emissions (M 1'!R54*1000000*1000)/'GDP - GDP (PPP, Current INtl do'!S55</f>
        <v>0.57678413373290516</v>
      </c>
      <c r="T55" s="32">
        <f>('GHG energy - GHG Emissions (M 1'!S54*1000000*1000)/'GDP - GDP (PPP, Current INtl do'!T55</f>
        <v>0.47470110392869497</v>
      </c>
      <c r="U55" s="32">
        <f>('GHG energy - GHG Emissions (M 1'!T54*1000000*1000)/'GDP - GDP (PPP, Current INtl do'!U55</f>
        <v>0.4054687526845519</v>
      </c>
      <c r="V55" s="32">
        <f>('GHG energy - GHG Emissions (M 1'!U54*1000000*1000)/'GDP - GDP (PPP, Current INtl do'!V55</f>
        <v>0.38370649203477997</v>
      </c>
      <c r="W55" s="32">
        <f>('GHG energy - GHG Emissions (M 1'!V54*1000000*1000)/'GDP - GDP (PPP, Current INtl do'!W55</f>
        <v>0.33252301023552638</v>
      </c>
      <c r="X55" s="32">
        <f>('GHG energy - GHG Emissions (M 1'!W54*1000000*1000)/'GDP - GDP (PPP, Current INtl do'!X55</f>
        <v>0.31829888997282846</v>
      </c>
      <c r="Y55" s="32">
        <f>('GHG energy - GHG Emissions (M 1'!X54*1000000*1000)/'GDP - GDP (PPP, Current INtl do'!Y55</f>
        <v>0.34935627414577897</v>
      </c>
      <c r="Z55" s="32">
        <f>('GHG energy - GHG Emissions (M 1'!Y54*1000000*1000)/'GDP - GDP (PPP, Current INtl do'!Z55</f>
        <v>0.29744129160240812</v>
      </c>
      <c r="AA55" s="32">
        <f>('GHG energy - GHG Emissions (M 1'!Z54*1000000*1000)/'GDP - GDP (PPP, Current INtl do'!AA55</f>
        <v>0.2675180448205946</v>
      </c>
      <c r="AB55" s="32">
        <f>('GHG energy - GHG Emissions (M 1'!AA54*1000000*1000)/'GDP - GDP (PPP, Current INtl do'!AB55</f>
        <v>0.28701221024513546</v>
      </c>
      <c r="AC55" s="19"/>
      <c r="AD55" s="23">
        <f>(AB55-M55)/M55</f>
        <v>-0.57940841070490889</v>
      </c>
      <c r="AE55" s="19"/>
    </row>
    <row r="56" spans="2:31" ht="22.25" customHeight="1" x14ac:dyDescent="0.2">
      <c r="B56" s="16" t="s">
        <v>54</v>
      </c>
      <c r="C56" s="125">
        <f>('GHG energy - GHG Emissions (M 1'!B55*1000000*1000)/'GDP - GDP (PPP, Current INtl do'!C56</f>
        <v>0.58266752697922941</v>
      </c>
      <c r="D56" s="126">
        <f>('GHG energy - GHG Emissions (M 1'!C55*1000000*1000)/'GDP - GDP (PPP, Current INtl do'!D56</f>
        <v>0.63498916919584869</v>
      </c>
      <c r="E56" s="126">
        <f>('GHG energy - GHG Emissions (M 1'!D55*1000000*1000)/'GDP - GDP (PPP, Current INtl do'!E56</f>
        <v>0.63274299550522195</v>
      </c>
      <c r="F56" s="126">
        <f>('GHG energy - GHG Emissions (M 1'!E55*1000000*1000)/'GDP - GDP (PPP, Current INtl do'!F56</f>
        <v>0.67908055146204327</v>
      </c>
      <c r="G56" s="126">
        <f>('GHG energy - GHG Emissions (M 1'!F55*1000000*1000)/'GDP - GDP (PPP, Current INtl do'!G56</f>
        <v>0.65043080519755669</v>
      </c>
      <c r="H56" s="126">
        <f>('GHG energy - GHG Emissions (M 1'!G55*1000000*1000)/'GDP - GDP (PPP, Current INtl do'!H56</f>
        <v>0.4861377390462488</v>
      </c>
      <c r="I56" s="126">
        <f>('GHG energy - GHG Emissions (M 1'!H55*1000000*1000)/'GDP - GDP (PPP, Current INtl do'!I56</f>
        <v>0.50576990376380826</v>
      </c>
      <c r="J56" s="126">
        <f>('GHG energy - GHG Emissions (M 1'!I55*1000000*1000)/'GDP - GDP (PPP, Current INtl do'!J56</f>
        <v>0.40506005383442334</v>
      </c>
      <c r="K56" s="126">
        <f>('GHG energy - GHG Emissions (M 1'!J55*1000000*1000)/'GDP - GDP (PPP, Current INtl do'!K56</f>
        <v>0.37424309370152592</v>
      </c>
      <c r="L56" s="126">
        <f>('GHG energy - GHG Emissions (M 1'!K55*1000000*1000)/'GDP - GDP (PPP, Current INtl do'!L56</f>
        <v>0.40496283825699814</v>
      </c>
      <c r="M56" s="126">
        <f>('GHG energy - GHG Emissions (M 1'!L55*1000000*1000)/'GDP - GDP (PPP, Current INtl do'!M56</f>
        <v>0.49509280942898071</v>
      </c>
      <c r="N56" s="126">
        <f>('GHG energy - GHG Emissions (M 1'!M55*1000000*1000)/'GDP - GDP (PPP, Current INtl do'!N56</f>
        <v>0.48187687406944141</v>
      </c>
      <c r="O56" s="126">
        <f>('GHG energy - GHG Emissions (M 1'!N55*1000000*1000)/'GDP - GDP (PPP, Current INtl do'!O56</f>
        <v>0.52054191648763526</v>
      </c>
      <c r="P56" s="126">
        <f>('GHG energy - GHG Emissions (M 1'!O55*1000000*1000)/'GDP - GDP (PPP, Current INtl do'!P56</f>
        <v>0.47531261915021078</v>
      </c>
      <c r="Q56" s="126">
        <f>('GHG energy - GHG Emissions (M 1'!P55*1000000*1000)/'GDP - GDP (PPP, Current INtl do'!Q56</f>
        <v>0.51211154271538983</v>
      </c>
      <c r="R56" s="126">
        <f>('GHG energy - GHG Emissions (M 1'!Q55*1000000*1000)/'GDP - GDP (PPP, Current INtl do'!R56</f>
        <v>0.46469494485979762</v>
      </c>
      <c r="S56" s="126">
        <f>('GHG energy - GHG Emissions (M 1'!R55*1000000*1000)/'GDP - GDP (PPP, Current INtl do'!S56</f>
        <v>0.46472011873180241</v>
      </c>
      <c r="T56" s="126">
        <f>('GHG energy - GHG Emissions (M 1'!S55*1000000*1000)/'GDP - GDP (PPP, Current INtl do'!T56</f>
        <v>0.38270773250726114</v>
      </c>
      <c r="U56" s="126">
        <f>('GHG energy - GHG Emissions (M 1'!T55*1000000*1000)/'GDP - GDP (PPP, Current INtl do'!U56</f>
        <v>0.38402130025810688</v>
      </c>
      <c r="V56" s="126">
        <f>('GHG energy - GHG Emissions (M 1'!U55*1000000*1000)/'GDP - GDP (PPP, Current INtl do'!V56</f>
        <v>0.40785773677767934</v>
      </c>
      <c r="W56" s="126">
        <f>('GHG energy - GHG Emissions (M 1'!V55*1000000*1000)/'GDP - GDP (PPP, Current INtl do'!W56</f>
        <v>0.42711091033476695</v>
      </c>
      <c r="X56" s="126">
        <f>('GHG energy - GHG Emissions (M 1'!W55*1000000*1000)/'GDP - GDP (PPP, Current INtl do'!X56</f>
        <v>0.3660773386592347</v>
      </c>
      <c r="Y56" s="126">
        <f>('GHG energy - GHG Emissions (M 1'!X55*1000000*1000)/'GDP - GDP (PPP, Current INtl do'!Y56</f>
        <v>0.38555045773503549</v>
      </c>
      <c r="Z56" s="126">
        <f>('GHG energy - GHG Emissions (M 1'!Y55*1000000*1000)/'GDP - GDP (PPP, Current INtl do'!Z56</f>
        <v>0.35351420861502053</v>
      </c>
      <c r="AA56" s="126">
        <f>('GHG energy - GHG Emissions (M 1'!Z55*1000000*1000)/'GDP - GDP (PPP, Current INtl do'!AA56</f>
        <v>0.35615258417859547</v>
      </c>
      <c r="AB56" s="126">
        <f>('GHG energy - GHG Emissions (M 1'!AA55*1000000*1000)/'GDP - GDP (PPP, Current INtl do'!AB56</f>
        <v>0.35563191221574503</v>
      </c>
      <c r="AC56" s="34"/>
      <c r="AD56" s="20">
        <f>(AB56-C56)/C56</f>
        <v>-0.38964864910272856</v>
      </c>
      <c r="AE56" s="34"/>
    </row>
    <row r="57" spans="2:31" ht="22.25" customHeight="1" x14ac:dyDescent="0.2">
      <c r="B57" s="35" t="s">
        <v>55</v>
      </c>
      <c r="C57" s="127"/>
      <c r="D57" s="32"/>
      <c r="E57" s="32"/>
      <c r="F57" s="32"/>
      <c r="G57" s="32"/>
      <c r="H57" s="32"/>
      <c r="I57" s="32"/>
      <c r="J57" s="32">
        <f>('GHG energy - GHG Emissions (M 1'!I56*1000000*1000)/'GDP - GDP (PPP, Current INtl do'!J57</f>
        <v>5.7092926011995525E-2</v>
      </c>
      <c r="K57" s="32">
        <f>('GHG energy - GHG Emissions (M 1'!J56*1000000*1000)/'GDP - GDP (PPP, Current INtl do'!K57</f>
        <v>6.8096487301495368E-2</v>
      </c>
      <c r="L57" s="32">
        <f>('GHG energy - GHG Emissions (M 1'!K56*1000000*1000)/'GDP - GDP (PPP, Current INtl do'!L57</f>
        <v>6.1366951896074988E-2</v>
      </c>
      <c r="M57" s="32">
        <f>('GHG energy - GHG Emissions (M 1'!L56*1000000*1000)/'GDP - GDP (PPP, Current INtl do'!M57</f>
        <v>8.1298999224331286E-2</v>
      </c>
      <c r="N57" s="32">
        <f>('GHG energy - GHG Emissions (M 1'!M56*1000000*1000)/'GDP - GDP (PPP, Current INtl do'!N57</f>
        <v>0.14476755905738287</v>
      </c>
      <c r="O57" s="32">
        <f>('GHG energy - GHG Emissions (M 1'!N56*1000000*1000)/'GDP - GDP (PPP, Current INtl do'!O57</f>
        <v>0.12379911821558855</v>
      </c>
      <c r="P57" s="32">
        <f>('GHG energy - GHG Emissions (M 1'!O56*1000000*1000)/'GDP - GDP (PPP, Current INtl do'!P57</f>
        <v>0.12281674807460224</v>
      </c>
      <c r="Q57" s="32">
        <f>('GHG energy - GHG Emissions (M 1'!P56*1000000*1000)/'GDP - GDP (PPP, Current INtl do'!Q57</f>
        <v>0.16038501158598251</v>
      </c>
      <c r="R57" s="32">
        <f>('GHG energy - GHG Emissions (M 1'!Q56*1000000*1000)/'GDP - GDP (PPP, Current INtl do'!R57</f>
        <v>0.20582911436107068</v>
      </c>
      <c r="S57" s="32">
        <f>('GHG energy - GHG Emissions (M 1'!R56*1000000*1000)/'GDP - GDP (PPP, Current INtl do'!S57</f>
        <v>0.17291365857046537</v>
      </c>
      <c r="T57" s="32">
        <f>('GHG energy - GHG Emissions (M 1'!S56*1000000*1000)/'GDP - GDP (PPP, Current INtl do'!T57</f>
        <v>0.17582837906310297</v>
      </c>
      <c r="U57" s="32">
        <f>('GHG energy - GHG Emissions (M 1'!T56*1000000*1000)/'GDP - GDP (PPP, Current INtl do'!U57</f>
        <v>0.16663191011492531</v>
      </c>
      <c r="V57" s="32">
        <f>('GHG energy - GHG Emissions (M 1'!U56*1000000*1000)/'GDP - GDP (PPP, Current INtl do'!V57</f>
        <v>0.13918309367147638</v>
      </c>
      <c r="W57" s="32">
        <f>('GHG energy - GHG Emissions (M 1'!V56*1000000*1000)/'GDP - GDP (PPP, Current INtl do'!W57</f>
        <v>0.13082713976496066</v>
      </c>
      <c r="X57" s="32">
        <f>('GHG energy - GHG Emissions (M 1'!W56*1000000*1000)/'GDP - GDP (PPP, Current INtl do'!X57</f>
        <v>0.13128873045132877</v>
      </c>
      <c r="Y57" s="32">
        <f>('GHG energy - GHG Emissions (M 1'!X56*1000000*1000)/'GDP - GDP (PPP, Current INtl do'!Y57</f>
        <v>0.11016634485486035</v>
      </c>
      <c r="Z57" s="32">
        <f>('GHG energy - GHG Emissions (M 1'!Y56*1000000*1000)/'GDP - GDP (PPP, Current INtl do'!Z57</f>
        <v>0.12553328314625792</v>
      </c>
      <c r="AA57" s="32">
        <f>('GHG energy - GHG Emissions (M 1'!Z56*1000000*1000)/'GDP - GDP (PPP, Current INtl do'!AA57</f>
        <v>0.12812784144909956</v>
      </c>
      <c r="AB57" s="32">
        <f>('GHG energy - GHG Emissions (M 1'!AA56*1000000*1000)/'GDP - GDP (PPP, Current INtl do'!AB57</f>
        <v>0.11289011452745695</v>
      </c>
      <c r="AC57" s="36"/>
      <c r="AD57" s="23">
        <f>(AB57-J57)/J57</f>
        <v>0.97730476283065515</v>
      </c>
      <c r="AE57" s="36"/>
    </row>
    <row r="58" spans="2:31" ht="22.25" customHeight="1" x14ac:dyDescent="0.2">
      <c r="B58" s="35" t="s">
        <v>56</v>
      </c>
      <c r="C58" s="125"/>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36"/>
      <c r="AD58" s="20"/>
      <c r="AE58" s="36"/>
    </row>
    <row r="59" spans="2:31" ht="22.25" customHeight="1" x14ac:dyDescent="0.2">
      <c r="B59" s="35" t="s">
        <v>57</v>
      </c>
      <c r="C59" s="127">
        <f>('GHG energy - GHG Emissions (M 1'!B58*1000000*1000)/'GDP - GDP (PPP, Current INtl do'!C59</f>
        <v>0.60808088165629604</v>
      </c>
      <c r="D59" s="32">
        <f>('GHG energy - GHG Emissions (M 1'!C58*1000000*1000)/'GDP - GDP (PPP, Current INtl do'!D59</f>
        <v>0.59411849353032753</v>
      </c>
      <c r="E59" s="32">
        <f>('GHG energy - GHG Emissions (M 1'!D58*1000000*1000)/'GDP - GDP (PPP, Current INtl do'!E59</f>
        <v>0.56457329345654894</v>
      </c>
      <c r="F59" s="32">
        <f>('GHG energy - GHG Emissions (M 1'!E58*1000000*1000)/'GDP - GDP (PPP, Current INtl do'!F59</f>
        <v>0.53048546600122681</v>
      </c>
      <c r="G59" s="32">
        <f>('GHG energy - GHG Emissions (M 1'!F58*1000000*1000)/'GDP - GDP (PPP, Current INtl do'!G59</f>
        <v>0.54153244680741364</v>
      </c>
      <c r="H59" s="32">
        <f>('GHG energy - GHG Emissions (M 1'!G58*1000000*1000)/'GDP - GDP (PPP, Current INtl do'!H59</f>
        <v>0.54258984356665174</v>
      </c>
      <c r="I59" s="32">
        <f>('GHG energy - GHG Emissions (M 1'!H58*1000000*1000)/'GDP - GDP (PPP, Current INtl do'!I59</f>
        <v>0.5430808059430805</v>
      </c>
      <c r="J59" s="32">
        <f>('GHG energy - GHG Emissions (M 1'!I58*1000000*1000)/'GDP - GDP (PPP, Current INtl do'!J59</f>
        <v>0.52270806523338931</v>
      </c>
      <c r="K59" s="32">
        <f>('GHG energy - GHG Emissions (M 1'!J58*1000000*1000)/'GDP - GDP (PPP, Current INtl do'!K59</f>
        <v>0.37477351016354443</v>
      </c>
      <c r="L59" s="32">
        <f>('GHG energy - GHG Emissions (M 1'!K58*1000000*1000)/'GDP - GDP (PPP, Current INtl do'!L59</f>
        <v>0.3797451394315679</v>
      </c>
      <c r="M59" s="32">
        <f>('GHG energy - GHG Emissions (M 1'!L58*1000000*1000)/'GDP - GDP (PPP, Current INtl do'!M59</f>
        <v>0.36639638542306829</v>
      </c>
      <c r="N59" s="32">
        <f>('GHG energy - GHG Emissions (M 1'!M58*1000000*1000)/'GDP - GDP (PPP, Current INtl do'!N59</f>
        <v>0.34617675145094562</v>
      </c>
      <c r="O59" s="32">
        <f>('GHG energy - GHG Emissions (M 1'!N58*1000000*1000)/'GDP - GDP (PPP, Current INtl do'!O59</f>
        <v>0.35923730052597502</v>
      </c>
      <c r="P59" s="32">
        <f>('GHG energy - GHG Emissions (M 1'!O58*1000000*1000)/'GDP - GDP (PPP, Current INtl do'!P59</f>
        <v>0.37072424485435795</v>
      </c>
      <c r="Q59" s="32">
        <f>('GHG energy - GHG Emissions (M 1'!P58*1000000*1000)/'GDP - GDP (PPP, Current INtl do'!Q59</f>
        <v>0.32718123485740203</v>
      </c>
      <c r="R59" s="32">
        <f>('GHG energy - GHG Emissions (M 1'!Q58*1000000*1000)/'GDP - GDP (PPP, Current INtl do'!R59</f>
        <v>0.30361405912652145</v>
      </c>
      <c r="S59" s="32">
        <f>('GHG energy - GHG Emissions (M 1'!R58*1000000*1000)/'GDP - GDP (PPP, Current INtl do'!S59</f>
        <v>0.29207718363774232</v>
      </c>
      <c r="T59" s="32">
        <f>('GHG energy - GHG Emissions (M 1'!S58*1000000*1000)/'GDP - GDP (PPP, Current INtl do'!T59</f>
        <v>0.29152858001024196</v>
      </c>
      <c r="U59" s="32">
        <f>('GHG energy - GHG Emissions (M 1'!T58*1000000*1000)/'GDP - GDP (PPP, Current INtl do'!U59</f>
        <v>0.26569509638319722</v>
      </c>
      <c r="V59" s="32">
        <f>('GHG energy - GHG Emissions (M 1'!U58*1000000*1000)/'GDP - GDP (PPP, Current INtl do'!V59</f>
        <v>0.26590285004047831</v>
      </c>
      <c r="W59" s="32">
        <f>('GHG energy - GHG Emissions (M 1'!V58*1000000*1000)/'GDP - GDP (PPP, Current INtl do'!W59</f>
        <v>0.25472170617213724</v>
      </c>
      <c r="X59" s="32">
        <f>('GHG energy - GHG Emissions (M 1'!W58*1000000*1000)/'GDP - GDP (PPP, Current INtl do'!X59</f>
        <v>0.24502587854135671</v>
      </c>
      <c r="Y59" s="32">
        <f>('GHG energy - GHG Emissions (M 1'!X58*1000000*1000)/'GDP - GDP (PPP, Current INtl do'!Y59</f>
        <v>0.23845919186034933</v>
      </c>
      <c r="Z59" s="32">
        <f>('GHG energy - GHG Emissions (M 1'!Y58*1000000*1000)/'GDP - GDP (PPP, Current INtl do'!Z59</f>
        <v>0.22265439603883519</v>
      </c>
      <c r="AA59" s="32">
        <f>('GHG energy - GHG Emissions (M 1'!Z58*1000000*1000)/'GDP - GDP (PPP, Current INtl do'!AA59</f>
        <v>0.23492944418374648</v>
      </c>
      <c r="AB59" s="32">
        <f>('GHG energy - GHG Emissions (M 1'!AA58*1000000*1000)/'GDP - GDP (PPP, Current INtl do'!AB59</f>
        <v>0.23028449927096004</v>
      </c>
      <c r="AC59" s="36"/>
      <c r="AD59" s="23">
        <f>(AB59-C59)/C59</f>
        <v>-0.62129297891473068</v>
      </c>
      <c r="AE59" s="36"/>
    </row>
    <row r="60" spans="2:31" ht="22.25" customHeight="1" x14ac:dyDescent="0.2">
      <c r="B60" s="35" t="s">
        <v>58</v>
      </c>
      <c r="C60" s="125">
        <f>('GHG energy - GHG Emissions (M 1'!B59*1000000*1000)/'GDP - GDP (PPP, Current INtl do'!C60</f>
        <v>0.38758062271685867</v>
      </c>
      <c r="D60" s="126">
        <f>('GHG energy - GHG Emissions (M 1'!C59*1000000*1000)/'GDP - GDP (PPP, Current INtl do'!D60</f>
        <v>0.40766277395034101</v>
      </c>
      <c r="E60" s="126">
        <f>('GHG energy - GHG Emissions (M 1'!D59*1000000*1000)/'GDP - GDP (PPP, Current INtl do'!E60</f>
        <v>0.39329213508011324</v>
      </c>
      <c r="F60" s="126">
        <f>('GHG energy - GHG Emissions (M 1'!E59*1000000*1000)/'GDP - GDP (PPP, Current INtl do'!F60</f>
        <v>0.43055135901693903</v>
      </c>
      <c r="G60" s="126">
        <f>('GHG energy - GHG Emissions (M 1'!F59*1000000*1000)/'GDP - GDP (PPP, Current INtl do'!G60</f>
        <v>0.43712377038240363</v>
      </c>
      <c r="H60" s="126">
        <f>('GHG energy - GHG Emissions (M 1'!G59*1000000*1000)/'GDP - GDP (PPP, Current INtl do'!H60</f>
        <v>0.38768632352011251</v>
      </c>
      <c r="I60" s="126">
        <f>('GHG energy - GHG Emissions (M 1'!H59*1000000*1000)/'GDP - GDP (PPP, Current INtl do'!I60</f>
        <v>0.20917019126770517</v>
      </c>
      <c r="J60" s="126">
        <f>('GHG energy - GHG Emissions (M 1'!I59*1000000*1000)/'GDP - GDP (PPP, Current INtl do'!J60</f>
        <v>0.1927981868584106</v>
      </c>
      <c r="K60" s="126">
        <f>('GHG energy - GHG Emissions (M 1'!J59*1000000*1000)/'GDP - GDP (PPP, Current INtl do'!K60</f>
        <v>0.3721409519945299</v>
      </c>
      <c r="L60" s="126">
        <f>('GHG energy - GHG Emissions (M 1'!K59*1000000*1000)/'GDP - GDP (PPP, Current INtl do'!L60</f>
        <v>0.3425549449282515</v>
      </c>
      <c r="M60" s="126">
        <f>('GHG energy - GHG Emissions (M 1'!L59*1000000*1000)/'GDP - GDP (PPP, Current INtl do'!M60</f>
        <v>0.43393887039477375</v>
      </c>
      <c r="N60" s="126">
        <f>('GHG energy - GHG Emissions (M 1'!M59*1000000*1000)/'GDP - GDP (PPP, Current INtl do'!N60</f>
        <v>0.3769780346552532</v>
      </c>
      <c r="O60" s="126">
        <f>('GHG energy - GHG Emissions (M 1'!N59*1000000*1000)/'GDP - GDP (PPP, Current INtl do'!O60</f>
        <v>0.30273436519810509</v>
      </c>
      <c r="P60" s="126">
        <f>('GHG energy - GHG Emissions (M 1'!O59*1000000*1000)/'GDP - GDP (PPP, Current INtl do'!P60</f>
        <v>0.34410624522522582</v>
      </c>
      <c r="Q60" s="126">
        <f>('GHG energy - GHG Emissions (M 1'!P59*1000000*1000)/'GDP - GDP (PPP, Current INtl do'!Q60</f>
        <v>0.32396328353142473</v>
      </c>
      <c r="R60" s="126">
        <f>('GHG energy - GHG Emissions (M 1'!Q59*1000000*1000)/'GDP - GDP (PPP, Current INtl do'!R60</f>
        <v>0.30701790373893983</v>
      </c>
      <c r="S60" s="126">
        <f>('GHG energy - GHG Emissions (M 1'!R59*1000000*1000)/'GDP - GDP (PPP, Current INtl do'!S60</f>
        <v>0.28922880148484759</v>
      </c>
      <c r="T60" s="126">
        <f>('GHG energy - GHG Emissions (M 1'!S59*1000000*1000)/'GDP - GDP (PPP, Current INtl do'!T60</f>
        <v>0.29894100241582083</v>
      </c>
      <c r="U60" s="126">
        <f>('GHG energy - GHG Emissions (M 1'!T59*1000000*1000)/'GDP - GDP (PPP, Current INtl do'!U60</f>
        <v>0.32963606512736771</v>
      </c>
      <c r="V60" s="126">
        <f>('GHG energy - GHG Emissions (M 1'!U59*1000000*1000)/'GDP - GDP (PPP, Current INtl do'!V60</f>
        <v>0.36852132769019946</v>
      </c>
      <c r="W60" s="126">
        <f>('GHG energy - GHG Emissions (M 1'!V59*1000000*1000)/'GDP - GDP (PPP, Current INtl do'!W60</f>
        <v>0.34297351320180508</v>
      </c>
      <c r="X60" s="126">
        <f>('GHG energy - GHG Emissions (M 1'!W59*1000000*1000)/'GDP - GDP (PPP, Current INtl do'!X60</f>
        <v>0.31696191916522937</v>
      </c>
      <c r="Y60" s="126">
        <f>('GHG energy - GHG Emissions (M 1'!X59*1000000*1000)/'GDP - GDP (PPP, Current INtl do'!Y60</f>
        <v>0.31475753207790907</v>
      </c>
      <c r="Z60" s="126">
        <f>('GHG energy - GHG Emissions (M 1'!Y59*1000000*1000)/'GDP - GDP (PPP, Current INtl do'!Z60</f>
        <v>0.29021824354163411</v>
      </c>
      <c r="AA60" s="126">
        <f>('GHG energy - GHG Emissions (M 1'!Z59*1000000*1000)/'GDP - GDP (PPP, Current INtl do'!AA60</f>
        <v>0.2775841804744158</v>
      </c>
      <c r="AB60" s="126">
        <f>('GHG energy - GHG Emissions (M 1'!AA59*1000000*1000)/'GDP - GDP (PPP, Current INtl do'!AB60</f>
        <v>0.275460384086127</v>
      </c>
      <c r="AC60" s="36"/>
      <c r="AD60" s="20">
        <f>(AB60-C60)/C60</f>
        <v>-0.28928236361454907</v>
      </c>
      <c r="AE60" s="36"/>
    </row>
    <row r="61" spans="2:31" ht="22.25" customHeight="1" x14ac:dyDescent="0.2">
      <c r="B61" s="35" t="s">
        <v>59</v>
      </c>
      <c r="C61" s="127">
        <f>('GHG energy - GHG Emissions (M 1'!B60*1000000*1000)/'GDP - GDP (PPP, Current INtl do'!C61</f>
        <v>0.36982473750967249</v>
      </c>
      <c r="D61" s="32">
        <f>('GHG energy - GHG Emissions (M 1'!C60*1000000*1000)/'GDP - GDP (PPP, Current INtl do'!D61</f>
        <v>0.35010145406413268</v>
      </c>
      <c r="E61" s="32">
        <f>('GHG energy - GHG Emissions (M 1'!D60*1000000*1000)/'GDP - GDP (PPP, Current INtl do'!E61</f>
        <v>0.45049555616901438</v>
      </c>
      <c r="F61" s="32">
        <f>('GHG energy - GHG Emissions (M 1'!E60*1000000*1000)/'GDP - GDP (PPP, Current INtl do'!F61</f>
        <v>0.27558438866845253</v>
      </c>
      <c r="G61" s="32">
        <f>('GHG energy - GHG Emissions (M 1'!F60*1000000*1000)/'GDP - GDP (PPP, Current INtl do'!G61</f>
        <v>0.30573886581037119</v>
      </c>
      <c r="H61" s="32">
        <f>('GHG energy - GHG Emissions (M 1'!G60*1000000*1000)/'GDP - GDP (PPP, Current INtl do'!H61</f>
        <v>0.28490990034980046</v>
      </c>
      <c r="I61" s="32">
        <f>('GHG energy - GHG Emissions (M 1'!H60*1000000*1000)/'GDP - GDP (PPP, Current INtl do'!I61</f>
        <v>0.3184836239792847</v>
      </c>
      <c r="J61" s="32">
        <f>('GHG energy - GHG Emissions (M 1'!I60*1000000*1000)/'GDP - GDP (PPP, Current INtl do'!J61</f>
        <v>0.29666307910175183</v>
      </c>
      <c r="K61" s="32">
        <f>('GHG energy - GHG Emissions (M 1'!J60*1000000*1000)/'GDP - GDP (PPP, Current INtl do'!K61</f>
        <v>0.25283431727842276</v>
      </c>
      <c r="L61" s="32">
        <f>('GHG energy - GHG Emissions (M 1'!K60*1000000*1000)/'GDP - GDP (PPP, Current INtl do'!L61</f>
        <v>0.27328582109040572</v>
      </c>
      <c r="M61" s="32">
        <f>('GHG energy - GHG Emissions (M 1'!L60*1000000*1000)/'GDP - GDP (PPP, Current INtl do'!M61</f>
        <v>0.26513116223647215</v>
      </c>
      <c r="N61" s="32">
        <f>('GHG energy - GHG Emissions (M 1'!M60*1000000*1000)/'GDP - GDP (PPP, Current INtl do'!N61</f>
        <v>0.27724985964129589</v>
      </c>
      <c r="O61" s="32">
        <f>('GHG energy - GHG Emissions (M 1'!N60*1000000*1000)/'GDP - GDP (PPP, Current INtl do'!O61</f>
        <v>0.25483550412904848</v>
      </c>
      <c r="P61" s="32">
        <f>('GHG energy - GHG Emissions (M 1'!O60*1000000*1000)/'GDP - GDP (PPP, Current INtl do'!P61</f>
        <v>0.2643567407372448</v>
      </c>
      <c r="Q61" s="32">
        <f>('GHG energy - GHG Emissions (M 1'!P60*1000000*1000)/'GDP - GDP (PPP, Current INtl do'!Q61</f>
        <v>0.26999973898646662</v>
      </c>
      <c r="R61" s="32">
        <f>('GHG energy - GHG Emissions (M 1'!Q60*1000000*1000)/'GDP - GDP (PPP, Current INtl do'!R61</f>
        <v>0.26298209604508943</v>
      </c>
      <c r="S61" s="32">
        <f>('GHG energy - GHG Emissions (M 1'!R60*1000000*1000)/'GDP - GDP (PPP, Current INtl do'!S61</f>
        <v>0.25657788574349244</v>
      </c>
      <c r="T61" s="32">
        <f>('GHG energy - GHG Emissions (M 1'!S60*1000000*1000)/'GDP - GDP (PPP, Current INtl do'!T61</f>
        <v>0.24389949858794926</v>
      </c>
      <c r="U61" s="32">
        <f>('GHG energy - GHG Emissions (M 1'!T60*1000000*1000)/'GDP - GDP (PPP, Current INtl do'!U61</f>
        <v>0.24584132537337888</v>
      </c>
      <c r="V61" s="32">
        <f>('GHG energy - GHG Emissions (M 1'!U60*1000000*1000)/'GDP - GDP (PPP, Current INtl do'!V61</f>
        <v>0.25827361908277452</v>
      </c>
      <c r="W61" s="32">
        <f>('GHG energy - GHG Emissions (M 1'!V60*1000000*1000)/'GDP - GDP (PPP, Current INtl do'!W61</f>
        <v>0.22601571360441686</v>
      </c>
      <c r="X61" s="32">
        <f>('GHG energy - GHG Emissions (M 1'!W60*1000000*1000)/'GDP - GDP (PPP, Current INtl do'!X61</f>
        <v>0.21292673222977235</v>
      </c>
      <c r="Y61" s="32">
        <f>('GHG energy - GHG Emissions (M 1'!X60*1000000*1000)/'GDP - GDP (PPP, Current INtl do'!Y61</f>
        <v>0.18991159087513426</v>
      </c>
      <c r="Z61" s="32">
        <f>('GHG energy - GHG Emissions (M 1'!Y60*1000000*1000)/'GDP - GDP (PPP, Current INtl do'!Z61</f>
        <v>0.24706553646819981</v>
      </c>
      <c r="AA61" s="32">
        <f>('GHG energy - GHG Emissions (M 1'!Z60*1000000*1000)/'GDP - GDP (PPP, Current INtl do'!AA61</f>
        <v>0.24915842736896562</v>
      </c>
      <c r="AB61" s="32">
        <f>('GHG energy - GHG Emissions (M 1'!AA60*1000000*1000)/'GDP - GDP (PPP, Current INtl do'!AB61</f>
        <v>0.34489596011155149</v>
      </c>
      <c r="AC61" s="36"/>
      <c r="AD61" s="23">
        <f>(AB61-C61)/C61</f>
        <v>-6.7407003560623097E-2</v>
      </c>
      <c r="AE61" s="36"/>
    </row>
    <row r="62" spans="2:31" ht="22.25" customHeight="1" x14ac:dyDescent="0.2">
      <c r="B62" s="37" t="s">
        <v>60</v>
      </c>
      <c r="C62" s="119"/>
      <c r="D62" s="132"/>
      <c r="E62" s="132"/>
      <c r="F62" s="132"/>
      <c r="G62" s="132"/>
      <c r="H62" s="132"/>
      <c r="I62" s="132"/>
      <c r="J62" s="132"/>
      <c r="K62" s="132"/>
      <c r="L62" s="132"/>
      <c r="M62" s="132"/>
      <c r="N62" s="132"/>
      <c r="O62" s="132"/>
      <c r="P62" s="132"/>
      <c r="Q62" s="132"/>
      <c r="R62" s="132"/>
      <c r="S62" s="132"/>
      <c r="T62" s="132"/>
      <c r="U62" s="132"/>
      <c r="V62" s="132"/>
      <c r="W62" s="132"/>
      <c r="X62" s="132"/>
      <c r="Y62" s="132"/>
      <c r="Z62" s="132"/>
      <c r="AA62" s="132"/>
      <c r="AB62" s="132"/>
      <c r="AC62" s="134"/>
      <c r="AD62" s="41"/>
      <c r="AE62" s="40"/>
    </row>
    <row r="63" spans="2:31" ht="22.25" customHeight="1" x14ac:dyDescent="0.2">
      <c r="B63" s="35"/>
      <c r="C63" s="143"/>
      <c r="D63" s="137"/>
      <c r="E63" s="137"/>
      <c r="F63" s="137"/>
      <c r="G63" s="137"/>
      <c r="H63" s="137"/>
      <c r="I63" s="137"/>
      <c r="J63" s="110"/>
      <c r="K63" s="110"/>
      <c r="L63" s="110"/>
      <c r="M63" s="110"/>
      <c r="N63" s="110"/>
      <c r="O63" s="110"/>
      <c r="P63" s="110"/>
      <c r="Q63" s="110"/>
      <c r="R63" s="110"/>
      <c r="S63" s="110"/>
      <c r="T63" s="110"/>
      <c r="U63" s="110"/>
      <c r="V63" s="110"/>
      <c r="W63" s="110"/>
      <c r="X63" s="110"/>
      <c r="Y63" s="110"/>
      <c r="Z63" s="110"/>
      <c r="AA63" s="110"/>
      <c r="AB63" s="110"/>
      <c r="AC63" s="44"/>
      <c r="AD63" s="23"/>
      <c r="AE63" s="44"/>
    </row>
  </sheetData>
  <mergeCells count="3">
    <mergeCell ref="B2:AE2"/>
    <mergeCell ref="C63:I63"/>
    <mergeCell ref="D3:E3"/>
  </mergeCells>
  <pageMargins left="1" right="1" top="1" bottom="1" header="0.25" footer="0.25"/>
  <pageSetup orientation="portrait"/>
  <headerFooter>
    <oddFooter>&amp;C&amp;"Helvetica,Regular"&amp;12&amp;K000000&amp;P</oddFooter>
  </headerFooter>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AD62"/>
  <sheetViews>
    <sheetView showGridLines="0" workbookViewId="0">
      <pane xSplit="1" ySplit="3" topLeftCell="B51" activePane="bottomRight" state="frozen"/>
      <selection pane="topRight"/>
      <selection pane="bottomLeft"/>
      <selection pane="bottomRight" activeCell="B62" sqref="B62:K62"/>
    </sheetView>
  </sheetViews>
  <sheetFormatPr baseColWidth="10" defaultColWidth="12.25" defaultRowHeight="21.75" customHeight="1" x14ac:dyDescent="0.2"/>
  <cols>
    <col min="1" max="1" width="22.25" style="45" customWidth="1"/>
    <col min="2" max="2" width="10.875" style="45" customWidth="1"/>
    <col min="3" max="27" width="9.75" style="45" customWidth="1"/>
    <col min="28" max="28" width="1.875" style="45" customWidth="1"/>
    <col min="29" max="29" width="9" style="45" customWidth="1"/>
    <col min="30" max="30" width="3.125" style="45" customWidth="1"/>
    <col min="31" max="256" width="12.25" customWidth="1"/>
  </cols>
  <sheetData>
    <row r="1" spans="1:30" ht="30" customHeight="1" x14ac:dyDescent="0.2">
      <c r="A1" s="135" t="s">
        <v>61</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row>
    <row r="2" spans="1:30" ht="22.5" customHeight="1" x14ac:dyDescent="0.25">
      <c r="A2" s="2"/>
      <c r="B2" s="4"/>
      <c r="C2" s="4"/>
      <c r="D2" s="4"/>
      <c r="E2" s="4"/>
      <c r="F2" s="4"/>
      <c r="G2" s="4"/>
      <c r="H2" s="4"/>
      <c r="I2" s="4"/>
      <c r="J2" s="4"/>
      <c r="K2" s="4"/>
      <c r="L2" s="4"/>
      <c r="M2" s="4"/>
      <c r="N2" s="4"/>
      <c r="O2" s="4"/>
      <c r="P2" s="4"/>
      <c r="Q2" s="4"/>
      <c r="R2" s="4"/>
      <c r="S2" s="4"/>
      <c r="T2" s="4"/>
      <c r="U2" s="4"/>
      <c r="V2" s="4"/>
      <c r="W2" s="4"/>
      <c r="X2" s="4"/>
      <c r="Y2" s="4"/>
      <c r="Z2" s="4"/>
      <c r="AA2" s="4"/>
      <c r="AB2" s="4"/>
      <c r="AC2" s="4"/>
      <c r="AD2" s="5"/>
    </row>
    <row r="3" spans="1:30" ht="22.75" customHeight="1" x14ac:dyDescent="0.25">
      <c r="A3" s="6" t="s">
        <v>1</v>
      </c>
      <c r="B3" s="7">
        <v>1990</v>
      </c>
      <c r="C3" s="7">
        <v>1991</v>
      </c>
      <c r="D3" s="7">
        <v>1992</v>
      </c>
      <c r="E3" s="7">
        <v>1993</v>
      </c>
      <c r="F3" s="7">
        <v>1994</v>
      </c>
      <c r="G3" s="7">
        <v>1995</v>
      </c>
      <c r="H3" s="7">
        <v>1996</v>
      </c>
      <c r="I3" s="7">
        <v>1997</v>
      </c>
      <c r="J3" s="7">
        <v>1998</v>
      </c>
      <c r="K3" s="7">
        <v>1999</v>
      </c>
      <c r="L3" s="7">
        <v>2000</v>
      </c>
      <c r="M3" s="7">
        <v>2001</v>
      </c>
      <c r="N3" s="7">
        <v>2002</v>
      </c>
      <c r="O3" s="7">
        <v>2003</v>
      </c>
      <c r="P3" s="7">
        <v>2004</v>
      </c>
      <c r="Q3" s="7">
        <v>2005</v>
      </c>
      <c r="R3" s="7">
        <v>2006</v>
      </c>
      <c r="S3" s="7">
        <v>2007</v>
      </c>
      <c r="T3" s="7">
        <v>2008</v>
      </c>
      <c r="U3" s="7">
        <v>2009</v>
      </c>
      <c r="V3" s="7">
        <v>2010</v>
      </c>
      <c r="W3" s="7">
        <v>2011</v>
      </c>
      <c r="X3" s="7">
        <v>2012</v>
      </c>
      <c r="Y3" s="7">
        <v>2013</v>
      </c>
      <c r="Z3" s="7">
        <v>2014</v>
      </c>
      <c r="AA3" s="7">
        <v>2015</v>
      </c>
      <c r="AB3" s="8"/>
      <c r="AC3" s="9" t="s">
        <v>2</v>
      </c>
      <c r="AD3" s="10"/>
    </row>
    <row r="4" spans="1:30" ht="23.25" customHeight="1" x14ac:dyDescent="0.2">
      <c r="A4" s="11" t="s">
        <v>3</v>
      </c>
      <c r="B4" s="12">
        <v>467014</v>
      </c>
      <c r="C4" s="13">
        <v>483871</v>
      </c>
      <c r="D4" s="13">
        <v>500529</v>
      </c>
      <c r="E4" s="13">
        <v>517138</v>
      </c>
      <c r="F4" s="13">
        <v>533752</v>
      </c>
      <c r="G4" s="13">
        <v>550368</v>
      </c>
      <c r="H4" s="13">
        <v>566801</v>
      </c>
      <c r="I4" s="13">
        <v>583053</v>
      </c>
      <c r="J4" s="13">
        <v>599329</v>
      </c>
      <c r="K4" s="13">
        <v>615732</v>
      </c>
      <c r="L4" s="13">
        <v>632396</v>
      </c>
      <c r="M4" s="13">
        <v>653385</v>
      </c>
      <c r="N4" s="13">
        <v>676485</v>
      </c>
      <c r="O4" s="13">
        <v>699877</v>
      </c>
      <c r="P4" s="13">
        <v>723597</v>
      </c>
      <c r="Q4" s="13">
        <v>747566</v>
      </c>
      <c r="R4" s="13">
        <v>770982</v>
      </c>
      <c r="S4" s="13">
        <v>794302</v>
      </c>
      <c r="T4" s="13">
        <v>817941</v>
      </c>
      <c r="U4" s="13">
        <v>841772</v>
      </c>
      <c r="V4" s="13">
        <v>865826</v>
      </c>
      <c r="W4" s="13">
        <v>890049</v>
      </c>
      <c r="X4" s="13">
        <v>913951</v>
      </c>
      <c r="Y4" s="13">
        <v>937379</v>
      </c>
      <c r="Z4" s="13">
        <v>960235</v>
      </c>
      <c r="AA4" s="13">
        <v>982410</v>
      </c>
      <c r="AB4" s="14"/>
      <c r="AC4" s="15">
        <f t="shared" ref="AC4:AC35" si="0">(AA4-B4)/B4</f>
        <v>1.1035986073222643</v>
      </c>
      <c r="AD4" s="14"/>
    </row>
    <row r="5" spans="1:30" ht="22.25" customHeight="1" x14ac:dyDescent="0.2">
      <c r="A5" s="16" t="s">
        <v>4</v>
      </c>
      <c r="B5" s="17">
        <v>308167</v>
      </c>
      <c r="C5" s="18">
        <v>323099</v>
      </c>
      <c r="D5" s="18">
        <v>338081</v>
      </c>
      <c r="E5" s="18">
        <v>353047</v>
      </c>
      <c r="F5" s="18">
        <v>368069</v>
      </c>
      <c r="G5" s="18">
        <v>383156</v>
      </c>
      <c r="H5" s="18">
        <v>398279</v>
      </c>
      <c r="I5" s="18">
        <v>413353</v>
      </c>
      <c r="J5" s="18">
        <v>428494</v>
      </c>
      <c r="K5" s="18">
        <v>443799</v>
      </c>
      <c r="L5" s="18">
        <v>459383</v>
      </c>
      <c r="M5" s="18">
        <v>477711</v>
      </c>
      <c r="N5" s="18">
        <v>497733</v>
      </c>
      <c r="O5" s="18">
        <v>518205</v>
      </c>
      <c r="P5" s="18">
        <v>539158</v>
      </c>
      <c r="Q5" s="18">
        <v>560518</v>
      </c>
      <c r="R5" s="18">
        <v>581752</v>
      </c>
      <c r="S5" s="18">
        <v>603109</v>
      </c>
      <c r="T5" s="18">
        <v>624891</v>
      </c>
      <c r="U5" s="18">
        <v>646977</v>
      </c>
      <c r="V5" s="18">
        <v>669386</v>
      </c>
      <c r="W5" s="18">
        <v>692065</v>
      </c>
      <c r="X5" s="18">
        <v>714547</v>
      </c>
      <c r="Y5" s="18">
        <v>736679</v>
      </c>
      <c r="Z5" s="18">
        <v>758360</v>
      </c>
      <c r="AA5" s="18">
        <v>779479</v>
      </c>
      <c r="AB5" s="19"/>
      <c r="AC5" s="20">
        <f t="shared" si="0"/>
        <v>1.5294045111903611</v>
      </c>
      <c r="AD5" s="19"/>
    </row>
    <row r="6" spans="1:30" ht="22.25" customHeight="1" x14ac:dyDescent="0.2">
      <c r="A6" s="16" t="s">
        <v>5</v>
      </c>
      <c r="B6" s="21">
        <v>5766</v>
      </c>
      <c r="C6" s="22">
        <v>5846</v>
      </c>
      <c r="D6" s="22">
        <v>5910</v>
      </c>
      <c r="E6" s="22">
        <v>5969</v>
      </c>
      <c r="F6" s="22">
        <v>6044</v>
      </c>
      <c r="G6" s="22">
        <v>6144</v>
      </c>
      <c r="H6" s="22">
        <v>6275</v>
      </c>
      <c r="I6" s="22">
        <v>6431</v>
      </c>
      <c r="J6" s="22">
        <v>6592</v>
      </c>
      <c r="K6" s="22">
        <v>6733</v>
      </c>
      <c r="L6" s="22">
        <v>6835</v>
      </c>
      <c r="M6" s="22">
        <v>6893</v>
      </c>
      <c r="N6" s="22">
        <v>6912</v>
      </c>
      <c r="O6" s="22">
        <v>6907</v>
      </c>
      <c r="P6" s="22">
        <v>6897</v>
      </c>
      <c r="Q6" s="22">
        <v>6897</v>
      </c>
      <c r="R6" s="22">
        <v>6911</v>
      </c>
      <c r="S6" s="22">
        <v>6935</v>
      </c>
      <c r="T6" s="22">
        <v>6968</v>
      </c>
      <c r="U6" s="22">
        <v>7007</v>
      </c>
      <c r="V6" s="22">
        <v>7050</v>
      </c>
      <c r="W6" s="22">
        <v>7096</v>
      </c>
      <c r="X6" s="22">
        <v>7148</v>
      </c>
      <c r="Y6" s="22">
        <v>7204</v>
      </c>
      <c r="Z6" s="22">
        <v>7260</v>
      </c>
      <c r="AA6" s="22">
        <v>7314</v>
      </c>
      <c r="AB6" s="19"/>
      <c r="AC6" s="23">
        <f t="shared" si="0"/>
        <v>0.26847034339229969</v>
      </c>
      <c r="AD6" s="19"/>
    </row>
    <row r="7" spans="1:30" ht="22.25" customHeight="1" x14ac:dyDescent="0.2">
      <c r="A7" s="16" t="s">
        <v>6</v>
      </c>
      <c r="B7" s="17">
        <v>359</v>
      </c>
      <c r="C7" s="18">
        <v>369</v>
      </c>
      <c r="D7" s="18">
        <v>377</v>
      </c>
      <c r="E7" s="18">
        <v>385</v>
      </c>
      <c r="F7" s="18">
        <v>391</v>
      </c>
      <c r="G7" s="18">
        <v>398</v>
      </c>
      <c r="H7" s="18">
        <v>405</v>
      </c>
      <c r="I7" s="18">
        <v>412</v>
      </c>
      <c r="J7" s="18">
        <v>419</v>
      </c>
      <c r="K7" s="18">
        <v>425</v>
      </c>
      <c r="L7" s="18">
        <v>432</v>
      </c>
      <c r="M7" s="18">
        <v>438</v>
      </c>
      <c r="N7" s="18">
        <v>444</v>
      </c>
      <c r="O7" s="18">
        <v>451</v>
      </c>
      <c r="P7" s="18">
        <v>459</v>
      </c>
      <c r="Q7" s="18">
        <v>468</v>
      </c>
      <c r="R7" s="18">
        <v>480</v>
      </c>
      <c r="S7" s="18">
        <v>493</v>
      </c>
      <c r="T7" s="18">
        <v>508</v>
      </c>
      <c r="U7" s="18">
        <v>522</v>
      </c>
      <c r="V7" s="18">
        <v>535</v>
      </c>
      <c r="W7" s="18">
        <v>546</v>
      </c>
      <c r="X7" s="18">
        <v>557</v>
      </c>
      <c r="Y7" s="18">
        <v>566</v>
      </c>
      <c r="Z7" s="18">
        <v>575</v>
      </c>
      <c r="AA7" s="18">
        <v>584</v>
      </c>
      <c r="AB7" s="19"/>
      <c r="AC7" s="20">
        <f t="shared" si="0"/>
        <v>0.62674094707520889</v>
      </c>
      <c r="AD7" s="19"/>
    </row>
    <row r="8" spans="1:30" ht="22.25" customHeight="1" x14ac:dyDescent="0.2">
      <c r="A8" s="16" t="s">
        <v>7</v>
      </c>
      <c r="B8" s="21">
        <v>11790</v>
      </c>
      <c r="C8" s="22">
        <v>12005</v>
      </c>
      <c r="D8" s="22">
        <v>12228</v>
      </c>
      <c r="E8" s="22">
        <v>12451</v>
      </c>
      <c r="F8" s="22">
        <v>12659</v>
      </c>
      <c r="G8" s="22">
        <v>12845</v>
      </c>
      <c r="H8" s="22">
        <v>13011</v>
      </c>
      <c r="I8" s="22">
        <v>13161</v>
      </c>
      <c r="J8" s="22">
        <v>13300</v>
      </c>
      <c r="K8" s="22">
        <v>13434</v>
      </c>
      <c r="L8" s="22">
        <v>13570</v>
      </c>
      <c r="M8" s="22">
        <v>13709</v>
      </c>
      <c r="N8" s="22">
        <v>13849</v>
      </c>
      <c r="O8" s="22">
        <v>13987</v>
      </c>
      <c r="P8" s="22">
        <v>14119</v>
      </c>
      <c r="Q8" s="22">
        <v>14242</v>
      </c>
      <c r="R8" s="22">
        <v>14354</v>
      </c>
      <c r="S8" s="22">
        <v>14458</v>
      </c>
      <c r="T8" s="22">
        <v>14556</v>
      </c>
      <c r="U8" s="22">
        <v>14652</v>
      </c>
      <c r="V8" s="22">
        <v>14752</v>
      </c>
      <c r="W8" s="22">
        <v>14857</v>
      </c>
      <c r="X8" s="22">
        <v>14966</v>
      </c>
      <c r="Y8" s="22">
        <v>15079</v>
      </c>
      <c r="Z8" s="22">
        <v>15195</v>
      </c>
      <c r="AA8" s="22">
        <v>15313</v>
      </c>
      <c r="AB8" s="19"/>
      <c r="AC8" s="23">
        <f t="shared" si="0"/>
        <v>0.29881255301102627</v>
      </c>
      <c r="AD8" s="19"/>
    </row>
    <row r="9" spans="1:30" ht="22.25" customHeight="1" x14ac:dyDescent="0.2">
      <c r="A9" s="16" t="s">
        <v>8</v>
      </c>
      <c r="B9" s="17">
        <v>94546</v>
      </c>
      <c r="C9" s="18">
        <v>95061</v>
      </c>
      <c r="D9" s="18">
        <v>95600</v>
      </c>
      <c r="E9" s="18">
        <v>96139</v>
      </c>
      <c r="F9" s="18">
        <v>96652</v>
      </c>
      <c r="G9" s="18">
        <v>97117</v>
      </c>
      <c r="H9" s="18">
        <v>97521</v>
      </c>
      <c r="I9" s="18">
        <v>97878</v>
      </c>
      <c r="J9" s="18">
        <v>98207</v>
      </c>
      <c r="K9" s="18">
        <v>98532</v>
      </c>
      <c r="L9" s="18">
        <v>98873</v>
      </c>
      <c r="M9" s="18">
        <v>100766</v>
      </c>
      <c r="N9" s="18">
        <v>103079</v>
      </c>
      <c r="O9" s="18">
        <v>105262</v>
      </c>
      <c r="P9" s="18">
        <v>107301</v>
      </c>
      <c r="Q9" s="18">
        <v>109174</v>
      </c>
      <c r="R9" s="18">
        <v>110681</v>
      </c>
      <c r="S9" s="18">
        <v>111995</v>
      </c>
      <c r="T9" s="18">
        <v>113198</v>
      </c>
      <c r="U9" s="18">
        <v>114290</v>
      </c>
      <c r="V9" s="18">
        <v>115282</v>
      </c>
      <c r="W9" s="18">
        <v>116176</v>
      </c>
      <c r="X9" s="18">
        <v>116946</v>
      </c>
      <c r="Y9" s="18">
        <v>117596</v>
      </c>
      <c r="Z9" s="18">
        <v>118136</v>
      </c>
      <c r="AA9" s="18">
        <v>118572</v>
      </c>
      <c r="AB9" s="19"/>
      <c r="AC9" s="20">
        <f t="shared" si="0"/>
        <v>0.25411968777103211</v>
      </c>
      <c r="AD9" s="19"/>
    </row>
    <row r="10" spans="1:30" ht="22.25" customHeight="1" x14ac:dyDescent="0.2">
      <c r="A10" s="16" t="s">
        <v>9</v>
      </c>
      <c r="B10" s="21">
        <v>1246</v>
      </c>
      <c r="C10" s="22">
        <v>1264</v>
      </c>
      <c r="D10" s="22">
        <v>1278</v>
      </c>
      <c r="E10" s="22">
        <v>1288</v>
      </c>
      <c r="F10" s="22">
        <v>1296</v>
      </c>
      <c r="G10" s="22">
        <v>1305</v>
      </c>
      <c r="H10" s="22">
        <v>1315</v>
      </c>
      <c r="I10" s="22">
        <v>1325</v>
      </c>
      <c r="J10" s="22">
        <v>1335</v>
      </c>
      <c r="K10" s="22">
        <v>1345</v>
      </c>
      <c r="L10" s="22">
        <v>1370</v>
      </c>
      <c r="M10" s="22">
        <v>1409</v>
      </c>
      <c r="N10" s="22">
        <v>1449</v>
      </c>
      <c r="O10" s="22">
        <v>1490</v>
      </c>
      <c r="P10" s="22">
        <v>1534</v>
      </c>
      <c r="Q10" s="22">
        <v>1579</v>
      </c>
      <c r="R10" s="22">
        <v>1626</v>
      </c>
      <c r="S10" s="22">
        <v>1675</v>
      </c>
      <c r="T10" s="22">
        <v>1727</v>
      </c>
      <c r="U10" s="22">
        <v>1779</v>
      </c>
      <c r="V10" s="22">
        <v>1833</v>
      </c>
      <c r="W10" s="22">
        <v>1888</v>
      </c>
      <c r="X10" s="22">
        <v>1943</v>
      </c>
      <c r="Y10" s="22">
        <v>1998</v>
      </c>
      <c r="Z10" s="22">
        <v>2052</v>
      </c>
      <c r="AA10" s="22">
        <v>2106</v>
      </c>
      <c r="AB10" s="19"/>
      <c r="AC10" s="23">
        <f t="shared" si="0"/>
        <v>0.6902086677367576</v>
      </c>
      <c r="AD10" s="19"/>
    </row>
    <row r="11" spans="1:30" ht="22.25" customHeight="1" x14ac:dyDescent="0.2">
      <c r="A11" s="16" t="s">
        <v>10</v>
      </c>
      <c r="B11" s="17">
        <v>31732</v>
      </c>
      <c r="C11" s="18">
        <v>32511</v>
      </c>
      <c r="D11" s="18">
        <v>33149</v>
      </c>
      <c r="E11" s="18">
        <v>33761</v>
      </c>
      <c r="F11" s="18">
        <v>34355</v>
      </c>
      <c r="G11" s="18">
        <v>34936</v>
      </c>
      <c r="H11" s="18">
        <v>35352</v>
      </c>
      <c r="I11" s="18">
        <v>35681</v>
      </c>
      <c r="J11" s="18">
        <v>36003</v>
      </c>
      <c r="K11" s="18">
        <v>36312</v>
      </c>
      <c r="L11" s="18">
        <v>36607</v>
      </c>
      <c r="M11" s="18">
        <v>36927</v>
      </c>
      <c r="N11" s="18">
        <v>37254</v>
      </c>
      <c r="O11" s="18">
        <v>37577</v>
      </c>
      <c r="P11" s="18">
        <v>37910</v>
      </c>
      <c r="Q11" s="18">
        <v>38259</v>
      </c>
      <c r="R11" s="18">
        <v>38556</v>
      </c>
      <c r="S11" s="18">
        <v>38834</v>
      </c>
      <c r="T11" s="18">
        <v>39124</v>
      </c>
      <c r="U11" s="18">
        <v>39416</v>
      </c>
      <c r="V11" s="18">
        <v>39701</v>
      </c>
      <c r="W11" s="18">
        <v>39979</v>
      </c>
      <c r="X11" s="18">
        <v>40251</v>
      </c>
      <c r="Y11" s="18">
        <v>40518</v>
      </c>
      <c r="Z11" s="18">
        <v>40778</v>
      </c>
      <c r="AA11" s="18">
        <v>41031</v>
      </c>
      <c r="AB11" s="19"/>
      <c r="AC11" s="20">
        <f t="shared" si="0"/>
        <v>0.2930480272280348</v>
      </c>
      <c r="AD11" s="19"/>
    </row>
    <row r="12" spans="1:30" ht="22.25" customHeight="1" x14ac:dyDescent="0.2">
      <c r="A12" s="16" t="s">
        <v>62</v>
      </c>
      <c r="B12" s="21">
        <v>13408</v>
      </c>
      <c r="C12" s="22">
        <v>13716</v>
      </c>
      <c r="D12" s="22">
        <v>13907</v>
      </c>
      <c r="E12" s="22">
        <v>14097</v>
      </c>
      <c r="F12" s="22">
        <v>14285</v>
      </c>
      <c r="G12" s="22">
        <v>14466</v>
      </c>
      <c r="H12" s="22">
        <v>14642</v>
      </c>
      <c r="I12" s="22">
        <v>14813</v>
      </c>
      <c r="J12" s="22">
        <v>14981</v>
      </c>
      <c r="K12" s="22">
        <v>15151</v>
      </c>
      <c r="L12" s="22">
        <v>15325</v>
      </c>
      <c r="M12" s="22">
        <v>15532</v>
      </c>
      <c r="N12" s="22">
        <v>15765</v>
      </c>
      <c r="O12" s="22">
        <v>15997</v>
      </c>
      <c r="P12" s="22">
        <v>16221</v>
      </c>
      <c r="Q12" s="22">
        <v>16430</v>
      </c>
      <c r="R12" s="22">
        <v>16624</v>
      </c>
      <c r="S12" s="22">
        <v>16802</v>
      </c>
      <c r="T12" s="22">
        <v>16969</v>
      </c>
      <c r="U12" s="22">
        <v>17129</v>
      </c>
      <c r="V12" s="22">
        <v>17287</v>
      </c>
      <c r="W12" s="22">
        <v>17442</v>
      </c>
      <c r="X12" s="22">
        <v>17593</v>
      </c>
      <c r="Y12" s="22">
        <v>17739</v>
      </c>
      <c r="Z12" s="22">
        <v>17879</v>
      </c>
      <c r="AA12" s="22">
        <v>18010</v>
      </c>
      <c r="AB12" s="19"/>
      <c r="AC12" s="46">
        <f t="shared" si="0"/>
        <v>0.34322792362768495</v>
      </c>
      <c r="AD12" s="19"/>
    </row>
    <row r="13" spans="1:30" ht="22.25" customHeight="1" x14ac:dyDescent="0.2">
      <c r="A13" s="24" t="s">
        <v>12</v>
      </c>
      <c r="B13" s="25">
        <v>338429</v>
      </c>
      <c r="C13" s="26">
        <v>348605</v>
      </c>
      <c r="D13" s="26">
        <v>358558</v>
      </c>
      <c r="E13" s="26">
        <v>368570</v>
      </c>
      <c r="F13" s="26">
        <v>378709</v>
      </c>
      <c r="G13" s="26">
        <v>389068</v>
      </c>
      <c r="H13" s="26">
        <v>399665</v>
      </c>
      <c r="I13" s="26">
        <v>410427</v>
      </c>
      <c r="J13" s="26">
        <v>421366</v>
      </c>
      <c r="K13" s="26">
        <v>432418</v>
      </c>
      <c r="L13" s="26">
        <v>443555</v>
      </c>
      <c r="M13" s="26">
        <v>455296</v>
      </c>
      <c r="N13" s="26">
        <v>468072</v>
      </c>
      <c r="O13" s="26">
        <v>480992</v>
      </c>
      <c r="P13" s="26">
        <v>494061</v>
      </c>
      <c r="Q13" s="26">
        <v>507255</v>
      </c>
      <c r="R13" s="26">
        <v>520579</v>
      </c>
      <c r="S13" s="26">
        <v>534002</v>
      </c>
      <c r="T13" s="26">
        <v>547596</v>
      </c>
      <c r="U13" s="26">
        <v>561422</v>
      </c>
      <c r="V13" s="26">
        <v>575557</v>
      </c>
      <c r="W13" s="26">
        <v>590020</v>
      </c>
      <c r="X13" s="26">
        <v>604870</v>
      </c>
      <c r="Y13" s="26">
        <v>620051</v>
      </c>
      <c r="Z13" s="26">
        <v>635510</v>
      </c>
      <c r="AA13" s="26">
        <v>651197</v>
      </c>
      <c r="AB13" s="47"/>
      <c r="AC13" s="48">
        <f t="shared" si="0"/>
        <v>0.92417611965877633</v>
      </c>
      <c r="AD13" s="49"/>
    </row>
    <row r="14" spans="1:30" ht="22.25" customHeight="1" x14ac:dyDescent="0.2">
      <c r="A14" s="24" t="s">
        <v>13</v>
      </c>
      <c r="B14" s="25">
        <v>22347</v>
      </c>
      <c r="C14" s="26">
        <v>22502</v>
      </c>
      <c r="D14" s="26">
        <v>22610</v>
      </c>
      <c r="E14" s="26">
        <v>22676</v>
      </c>
      <c r="F14" s="26">
        <v>22708</v>
      </c>
      <c r="G14" s="26">
        <v>22733</v>
      </c>
      <c r="H14" s="26">
        <v>22740</v>
      </c>
      <c r="I14" s="26">
        <v>22752</v>
      </c>
      <c r="J14" s="26">
        <v>22782</v>
      </c>
      <c r="K14" s="26">
        <v>22813</v>
      </c>
      <c r="L14" s="26">
        <v>22870</v>
      </c>
      <c r="M14" s="26">
        <v>22965</v>
      </c>
      <c r="N14" s="26">
        <v>23087</v>
      </c>
      <c r="O14" s="26">
        <v>23236</v>
      </c>
      <c r="P14" s="26">
        <v>23410</v>
      </c>
      <c r="Q14" s="26">
        <v>23607</v>
      </c>
      <c r="R14" s="26">
        <v>23826</v>
      </c>
      <c r="S14" s="26">
        <v>24074</v>
      </c>
      <c r="T14" s="26">
        <v>24347</v>
      </c>
      <c r="U14" s="26">
        <v>24639</v>
      </c>
      <c r="V14" s="26">
        <v>24951</v>
      </c>
      <c r="W14" s="26">
        <v>25279</v>
      </c>
      <c r="X14" s="26">
        <v>25627</v>
      </c>
      <c r="Y14" s="26">
        <v>25991</v>
      </c>
      <c r="Z14" s="26">
        <v>26372</v>
      </c>
      <c r="AA14" s="26">
        <v>26767</v>
      </c>
      <c r="AB14" s="47"/>
      <c r="AC14" s="50">
        <f t="shared" si="0"/>
        <v>0.19778941244909831</v>
      </c>
      <c r="AD14" s="49"/>
    </row>
    <row r="15" spans="1:30" ht="22.25" customHeight="1" x14ac:dyDescent="0.2">
      <c r="A15" s="16" t="s">
        <v>14</v>
      </c>
      <c r="B15" s="17">
        <v>9099</v>
      </c>
      <c r="C15" s="18">
        <v>9075</v>
      </c>
      <c r="D15" s="18">
        <v>9013</v>
      </c>
      <c r="E15" s="18">
        <v>8919</v>
      </c>
      <c r="F15" s="18">
        <v>8805</v>
      </c>
      <c r="G15" s="18">
        <v>8696</v>
      </c>
      <c r="H15" s="18">
        <v>8574</v>
      </c>
      <c r="I15" s="18">
        <v>8443</v>
      </c>
      <c r="J15" s="18">
        <v>8319</v>
      </c>
      <c r="K15" s="18">
        <v>8210</v>
      </c>
      <c r="L15" s="18">
        <v>8123</v>
      </c>
      <c r="M15" s="18">
        <v>8084</v>
      </c>
      <c r="N15" s="18">
        <v>8090</v>
      </c>
      <c r="O15" s="18">
        <v>8129</v>
      </c>
      <c r="P15" s="18">
        <v>8185</v>
      </c>
      <c r="Q15" s="18">
        <v>8243</v>
      </c>
      <c r="R15" s="18">
        <v>8301</v>
      </c>
      <c r="S15" s="18">
        <v>8362</v>
      </c>
      <c r="T15" s="18">
        <v>8424</v>
      </c>
      <c r="U15" s="18">
        <v>8487</v>
      </c>
      <c r="V15" s="18">
        <v>8555</v>
      </c>
      <c r="W15" s="18">
        <v>8626</v>
      </c>
      <c r="X15" s="18">
        <v>8698</v>
      </c>
      <c r="Y15" s="18">
        <v>8773</v>
      </c>
      <c r="Z15" s="18">
        <v>8850</v>
      </c>
      <c r="AA15" s="18">
        <v>8930</v>
      </c>
      <c r="AB15" s="19"/>
      <c r="AC15" s="51">
        <f t="shared" si="0"/>
        <v>-1.8573469612045281E-2</v>
      </c>
      <c r="AD15" s="19"/>
    </row>
    <row r="16" spans="1:30" ht="22.25" customHeight="1" x14ac:dyDescent="0.2">
      <c r="A16" s="16" t="s">
        <v>15</v>
      </c>
      <c r="B16" s="21">
        <v>1660</v>
      </c>
      <c r="C16" s="22">
        <v>1665</v>
      </c>
      <c r="D16" s="22">
        <v>1665</v>
      </c>
      <c r="E16" s="22">
        <v>1664</v>
      </c>
      <c r="F16" s="22">
        <v>1664</v>
      </c>
      <c r="G16" s="22">
        <v>1669</v>
      </c>
      <c r="H16" s="22">
        <v>1680</v>
      </c>
      <c r="I16" s="22">
        <v>1696</v>
      </c>
      <c r="J16" s="22">
        <v>1713</v>
      </c>
      <c r="K16" s="22">
        <v>1729</v>
      </c>
      <c r="L16" s="22">
        <v>1749</v>
      </c>
      <c r="M16" s="22">
        <v>1761</v>
      </c>
      <c r="N16" s="22">
        <v>1766</v>
      </c>
      <c r="O16" s="22">
        <v>1768</v>
      </c>
      <c r="P16" s="22">
        <v>1771</v>
      </c>
      <c r="Q16" s="22">
        <v>1779</v>
      </c>
      <c r="R16" s="22">
        <v>1793</v>
      </c>
      <c r="S16" s="22">
        <v>1812</v>
      </c>
      <c r="T16" s="22">
        <v>1834</v>
      </c>
      <c r="U16" s="22">
        <v>1858</v>
      </c>
      <c r="V16" s="22">
        <v>1883</v>
      </c>
      <c r="W16" s="22">
        <v>1910</v>
      </c>
      <c r="X16" s="22">
        <v>1938</v>
      </c>
      <c r="Y16" s="22">
        <v>1968</v>
      </c>
      <c r="Z16" s="22">
        <v>2002</v>
      </c>
      <c r="AA16" s="22">
        <v>2038</v>
      </c>
      <c r="AB16" s="19"/>
      <c r="AC16" s="23">
        <f t="shared" si="0"/>
        <v>0.22771084337349398</v>
      </c>
      <c r="AD16" s="19"/>
    </row>
    <row r="17" spans="1:30" ht="22.25" customHeight="1" x14ac:dyDescent="0.2">
      <c r="A17" s="16" t="s">
        <v>16</v>
      </c>
      <c r="B17" s="17">
        <v>1677</v>
      </c>
      <c r="C17" s="18">
        <v>1684</v>
      </c>
      <c r="D17" s="18">
        <v>1686</v>
      </c>
      <c r="E17" s="18">
        <v>1683</v>
      </c>
      <c r="F17" s="18">
        <v>1678</v>
      </c>
      <c r="G17" s="18">
        <v>1670</v>
      </c>
      <c r="H17" s="18">
        <v>1661</v>
      </c>
      <c r="I17" s="18">
        <v>1651</v>
      </c>
      <c r="J17" s="18">
        <v>1640</v>
      </c>
      <c r="K17" s="18">
        <v>1631</v>
      </c>
      <c r="L17" s="18">
        <v>1638</v>
      </c>
      <c r="M17" s="18">
        <v>1664</v>
      </c>
      <c r="N17" s="18">
        <v>1693</v>
      </c>
      <c r="O17" s="18">
        <v>1724</v>
      </c>
      <c r="P17" s="18">
        <v>1760</v>
      </c>
      <c r="Q17" s="18">
        <v>1799</v>
      </c>
      <c r="R17" s="18">
        <v>1839</v>
      </c>
      <c r="S17" s="18">
        <v>1882</v>
      </c>
      <c r="T17" s="18">
        <v>1927</v>
      </c>
      <c r="U17" s="18">
        <v>1974</v>
      </c>
      <c r="V17" s="18">
        <v>2022</v>
      </c>
      <c r="W17" s="18">
        <v>2074</v>
      </c>
      <c r="X17" s="18">
        <v>2128</v>
      </c>
      <c r="Y17" s="18">
        <v>2185</v>
      </c>
      <c r="Z17" s="18">
        <v>2245</v>
      </c>
      <c r="AA17" s="18">
        <v>2306</v>
      </c>
      <c r="AB17" s="19"/>
      <c r="AC17" s="20">
        <f t="shared" si="0"/>
        <v>0.37507453786523554</v>
      </c>
      <c r="AD17" s="19"/>
    </row>
    <row r="18" spans="1:30" ht="22.25" customHeight="1" x14ac:dyDescent="0.2">
      <c r="A18" s="16" t="s">
        <v>17</v>
      </c>
      <c r="B18" s="21">
        <v>1653</v>
      </c>
      <c r="C18" s="22">
        <v>1697</v>
      </c>
      <c r="D18" s="22">
        <v>1743</v>
      </c>
      <c r="E18" s="22">
        <v>1789</v>
      </c>
      <c r="F18" s="22">
        <v>1832</v>
      </c>
      <c r="G18" s="22">
        <v>1876</v>
      </c>
      <c r="H18" s="22">
        <v>1921</v>
      </c>
      <c r="I18" s="22">
        <v>1962</v>
      </c>
      <c r="J18" s="22">
        <v>1998</v>
      </c>
      <c r="K18" s="22">
        <v>2033</v>
      </c>
      <c r="L18" s="22">
        <v>2067</v>
      </c>
      <c r="M18" s="22">
        <v>2100</v>
      </c>
      <c r="N18" s="22">
        <v>2133</v>
      </c>
      <c r="O18" s="22">
        <v>2165</v>
      </c>
      <c r="P18" s="22">
        <v>2199</v>
      </c>
      <c r="Q18" s="22">
        <v>2234</v>
      </c>
      <c r="R18" s="22">
        <v>2271</v>
      </c>
      <c r="S18" s="22">
        <v>2310</v>
      </c>
      <c r="T18" s="22">
        <v>2352</v>
      </c>
      <c r="U18" s="22">
        <v>2395</v>
      </c>
      <c r="V18" s="22">
        <v>2440</v>
      </c>
      <c r="W18" s="22">
        <v>2487</v>
      </c>
      <c r="X18" s="22">
        <v>2536</v>
      </c>
      <c r="Y18" s="22">
        <v>2586</v>
      </c>
      <c r="Z18" s="22">
        <v>2637</v>
      </c>
      <c r="AA18" s="22">
        <v>2689</v>
      </c>
      <c r="AB18" s="19"/>
      <c r="AC18" s="23">
        <f t="shared" si="0"/>
        <v>0.62673926194797336</v>
      </c>
      <c r="AD18" s="19"/>
    </row>
    <row r="19" spans="1:30" ht="23.25" customHeight="1" x14ac:dyDescent="0.2">
      <c r="A19" s="28" t="s">
        <v>18</v>
      </c>
      <c r="B19" s="17">
        <v>8257</v>
      </c>
      <c r="C19" s="18">
        <v>8381</v>
      </c>
      <c r="D19" s="18">
        <v>8502</v>
      </c>
      <c r="E19" s="18">
        <v>8620</v>
      </c>
      <c r="F19" s="18">
        <v>8729</v>
      </c>
      <c r="G19" s="18">
        <v>8822</v>
      </c>
      <c r="H19" s="18">
        <v>8904</v>
      </c>
      <c r="I19" s="18">
        <v>9000</v>
      </c>
      <c r="J19" s="18">
        <v>9112</v>
      </c>
      <c r="K19" s="18">
        <v>9210</v>
      </c>
      <c r="L19" s="18">
        <v>9293</v>
      </c>
      <c r="M19" s="18">
        <v>9356</v>
      </c>
      <c r="N19" s="18">
        <v>9406</v>
      </c>
      <c r="O19" s="18">
        <v>9449</v>
      </c>
      <c r="P19" s="18">
        <v>9495</v>
      </c>
      <c r="Q19" s="18">
        <v>9552</v>
      </c>
      <c r="R19" s="18">
        <v>9621</v>
      </c>
      <c r="S19" s="18">
        <v>9708</v>
      </c>
      <c r="T19" s="18">
        <v>9811</v>
      </c>
      <c r="U19" s="18">
        <v>9926</v>
      </c>
      <c r="V19" s="18">
        <v>10050</v>
      </c>
      <c r="W19" s="18">
        <v>10183</v>
      </c>
      <c r="X19" s="18">
        <v>10327</v>
      </c>
      <c r="Y19" s="18">
        <v>10479</v>
      </c>
      <c r="Z19" s="18">
        <v>10638</v>
      </c>
      <c r="AA19" s="18">
        <v>10804</v>
      </c>
      <c r="AB19" s="14"/>
      <c r="AC19" s="20">
        <f t="shared" si="0"/>
        <v>0.30846554438658108</v>
      </c>
      <c r="AD19" s="14"/>
    </row>
    <row r="20" spans="1:30" ht="22.25" customHeight="1" x14ac:dyDescent="0.2">
      <c r="A20" s="24" t="s">
        <v>19</v>
      </c>
      <c r="B20" s="25">
        <v>316082</v>
      </c>
      <c r="C20" s="26">
        <v>326103</v>
      </c>
      <c r="D20" s="26">
        <v>335948</v>
      </c>
      <c r="E20" s="26">
        <v>345894</v>
      </c>
      <c r="F20" s="26">
        <v>356001</v>
      </c>
      <c r="G20" s="26">
        <v>366335</v>
      </c>
      <c r="H20" s="26">
        <v>376924</v>
      </c>
      <c r="I20" s="26">
        <v>387675</v>
      </c>
      <c r="J20" s="26">
        <v>398585</v>
      </c>
      <c r="K20" s="26">
        <v>409605</v>
      </c>
      <c r="L20" s="26">
        <v>420685</v>
      </c>
      <c r="M20" s="26">
        <v>432330</v>
      </c>
      <c r="N20" s="26">
        <v>444985</v>
      </c>
      <c r="O20" s="26">
        <v>457756</v>
      </c>
      <c r="P20" s="26">
        <v>470650</v>
      </c>
      <c r="Q20" s="26">
        <v>483648</v>
      </c>
      <c r="R20" s="26">
        <v>496753</v>
      </c>
      <c r="S20" s="26">
        <v>509928</v>
      </c>
      <c r="T20" s="26">
        <v>523248</v>
      </c>
      <c r="U20" s="26">
        <v>536782</v>
      </c>
      <c r="V20" s="26">
        <v>550607</v>
      </c>
      <c r="W20" s="26">
        <v>564740</v>
      </c>
      <c r="X20" s="26">
        <v>579244</v>
      </c>
      <c r="Y20" s="26">
        <v>594060</v>
      </c>
      <c r="Z20" s="26">
        <v>609139</v>
      </c>
      <c r="AA20" s="26">
        <v>624430</v>
      </c>
      <c r="AB20" s="19"/>
      <c r="AC20" s="27">
        <f t="shared" si="0"/>
        <v>0.97553166583354955</v>
      </c>
      <c r="AD20" s="19"/>
    </row>
    <row r="21" spans="1:30" ht="22.25" customHeight="1" x14ac:dyDescent="0.2">
      <c r="A21" s="16" t="s">
        <v>20</v>
      </c>
      <c r="B21" s="29">
        <v>2149</v>
      </c>
      <c r="C21" s="30">
        <v>2345</v>
      </c>
      <c r="D21" s="30">
        <v>2608</v>
      </c>
      <c r="E21" s="30">
        <v>2909</v>
      </c>
      <c r="F21" s="30">
        <v>3208</v>
      </c>
      <c r="G21" s="30">
        <v>3474</v>
      </c>
      <c r="H21" s="30">
        <v>3693</v>
      </c>
      <c r="I21" s="30">
        <v>3872</v>
      </c>
      <c r="J21" s="30">
        <v>4028</v>
      </c>
      <c r="K21" s="30">
        <v>4191</v>
      </c>
      <c r="L21" s="30">
        <v>4383</v>
      </c>
      <c r="M21" s="30">
        <v>4610</v>
      </c>
      <c r="N21" s="30">
        <v>4866</v>
      </c>
      <c r="O21" s="30">
        <v>5140</v>
      </c>
      <c r="P21" s="30">
        <v>5419</v>
      </c>
      <c r="Q21" s="30">
        <v>5692</v>
      </c>
      <c r="R21" s="30">
        <v>5956</v>
      </c>
      <c r="S21" s="30">
        <v>6215</v>
      </c>
      <c r="T21" s="30">
        <v>6473</v>
      </c>
      <c r="U21" s="30">
        <v>6737</v>
      </c>
      <c r="V21" s="30">
        <v>7011</v>
      </c>
      <c r="W21" s="30">
        <v>7298</v>
      </c>
      <c r="X21" s="30">
        <v>7596</v>
      </c>
      <c r="Y21" s="30">
        <v>7904</v>
      </c>
      <c r="Z21" s="30">
        <v>8221</v>
      </c>
      <c r="AA21" s="30">
        <v>8547</v>
      </c>
      <c r="AB21" s="19"/>
      <c r="AC21" s="20">
        <f t="shared" si="0"/>
        <v>2.9771986970684039</v>
      </c>
      <c r="AD21" s="19"/>
    </row>
    <row r="22" spans="1:30" ht="22.25" customHeight="1" x14ac:dyDescent="0.2">
      <c r="A22" s="16" t="s">
        <v>21</v>
      </c>
      <c r="B22" s="21">
        <v>21275</v>
      </c>
      <c r="C22" s="22">
        <v>22270</v>
      </c>
      <c r="D22" s="22">
        <v>23172</v>
      </c>
      <c r="E22" s="22">
        <v>24090</v>
      </c>
      <c r="F22" s="22">
        <v>25032</v>
      </c>
      <c r="G22" s="22">
        <v>26004</v>
      </c>
      <c r="H22" s="22">
        <v>27007</v>
      </c>
      <c r="I22" s="22">
        <v>28036</v>
      </c>
      <c r="J22" s="22">
        <v>29088</v>
      </c>
      <c r="K22" s="22">
        <v>30154</v>
      </c>
      <c r="L22" s="22">
        <v>31230</v>
      </c>
      <c r="M22" s="22">
        <v>32464</v>
      </c>
      <c r="N22" s="22">
        <v>33918</v>
      </c>
      <c r="O22" s="22">
        <v>35393</v>
      </c>
      <c r="P22" s="22">
        <v>36882</v>
      </c>
      <c r="Q22" s="22">
        <v>38374</v>
      </c>
      <c r="R22" s="22">
        <v>39864</v>
      </c>
      <c r="S22" s="22">
        <v>41355</v>
      </c>
      <c r="T22" s="22">
        <v>42864</v>
      </c>
      <c r="U22" s="22">
        <v>44416</v>
      </c>
      <c r="V22" s="22">
        <v>46035</v>
      </c>
      <c r="W22" s="22">
        <v>47731</v>
      </c>
      <c r="X22" s="22">
        <v>49487</v>
      </c>
      <c r="Y22" s="22">
        <v>51290</v>
      </c>
      <c r="Z22" s="22">
        <v>53127</v>
      </c>
      <c r="AA22" s="22">
        <v>54984</v>
      </c>
      <c r="AB22" s="19"/>
      <c r="AC22" s="23">
        <f t="shared" si="0"/>
        <v>1.5844418331374852</v>
      </c>
      <c r="AD22" s="19"/>
    </row>
    <row r="23" spans="1:30" ht="22.25" customHeight="1" x14ac:dyDescent="0.2">
      <c r="A23" s="16" t="s">
        <v>22</v>
      </c>
      <c r="B23" s="17">
        <v>88</v>
      </c>
      <c r="C23" s="18">
        <v>92</v>
      </c>
      <c r="D23" s="18">
        <v>95</v>
      </c>
      <c r="E23" s="18">
        <v>98</v>
      </c>
      <c r="F23" s="18">
        <v>101</v>
      </c>
      <c r="G23" s="18">
        <v>105</v>
      </c>
      <c r="H23" s="18">
        <v>110</v>
      </c>
      <c r="I23" s="18">
        <v>117</v>
      </c>
      <c r="J23" s="18">
        <v>125</v>
      </c>
      <c r="K23" s="18">
        <v>134</v>
      </c>
      <c r="L23" s="18">
        <v>143</v>
      </c>
      <c r="M23" s="18">
        <v>154</v>
      </c>
      <c r="N23" s="18">
        <v>165</v>
      </c>
      <c r="O23" s="18">
        <v>177</v>
      </c>
      <c r="P23" s="18">
        <v>189</v>
      </c>
      <c r="Q23" s="18">
        <v>201</v>
      </c>
      <c r="R23" s="18">
        <v>211</v>
      </c>
      <c r="S23" s="18">
        <v>221</v>
      </c>
      <c r="T23" s="18">
        <v>230</v>
      </c>
      <c r="U23" s="18">
        <v>240</v>
      </c>
      <c r="V23" s="18">
        <v>249</v>
      </c>
      <c r="W23" s="18">
        <v>260</v>
      </c>
      <c r="X23" s="18">
        <v>270</v>
      </c>
      <c r="Y23" s="18">
        <v>280</v>
      </c>
      <c r="Z23" s="18">
        <v>290</v>
      </c>
      <c r="AA23" s="18">
        <v>300</v>
      </c>
      <c r="AB23" s="19"/>
      <c r="AC23" s="20">
        <f t="shared" si="0"/>
        <v>2.4090909090909092</v>
      </c>
      <c r="AD23" s="19"/>
    </row>
    <row r="24" spans="1:30" ht="22.25" customHeight="1" x14ac:dyDescent="0.2">
      <c r="A24" s="16" t="s">
        <v>23</v>
      </c>
      <c r="B24" s="21">
        <v>221979</v>
      </c>
      <c r="C24" s="22">
        <v>228487</v>
      </c>
      <c r="D24" s="22">
        <v>234834</v>
      </c>
      <c r="E24" s="22">
        <v>241245</v>
      </c>
      <c r="F24" s="22">
        <v>247738</v>
      </c>
      <c r="G24" s="22">
        <v>254314</v>
      </c>
      <c r="H24" s="22">
        <v>260973</v>
      </c>
      <c r="I24" s="22">
        <v>267702</v>
      </c>
      <c r="J24" s="22">
        <v>274510</v>
      </c>
      <c r="K24" s="22">
        <v>281397</v>
      </c>
      <c r="L24" s="22">
        <v>288365</v>
      </c>
      <c r="M24" s="22">
        <v>295795</v>
      </c>
      <c r="N24" s="22">
        <v>304105</v>
      </c>
      <c r="O24" s="22">
        <v>312516</v>
      </c>
      <c r="P24" s="22">
        <v>321000</v>
      </c>
      <c r="Q24" s="22">
        <v>329517</v>
      </c>
      <c r="R24" s="22">
        <v>338064</v>
      </c>
      <c r="S24" s="22">
        <v>346643</v>
      </c>
      <c r="T24" s="22">
        <v>355287</v>
      </c>
      <c r="U24" s="22">
        <v>364025</v>
      </c>
      <c r="V24" s="22">
        <v>372902</v>
      </c>
      <c r="W24" s="22">
        <v>381926</v>
      </c>
      <c r="X24" s="22">
        <v>391171</v>
      </c>
      <c r="Y24" s="22">
        <v>400606</v>
      </c>
      <c r="Z24" s="22">
        <v>410204</v>
      </c>
      <c r="AA24" s="22">
        <v>419939</v>
      </c>
      <c r="AB24" s="19"/>
      <c r="AC24" s="23">
        <f t="shared" si="0"/>
        <v>0.89179607079949008</v>
      </c>
      <c r="AD24" s="19"/>
    </row>
    <row r="25" spans="1:30" ht="22.25" customHeight="1" x14ac:dyDescent="0.2">
      <c r="A25" s="16" t="s">
        <v>24</v>
      </c>
      <c r="B25" s="17">
        <v>31749</v>
      </c>
      <c r="C25" s="18">
        <v>32682</v>
      </c>
      <c r="D25" s="18">
        <v>33616</v>
      </c>
      <c r="E25" s="18">
        <v>34516</v>
      </c>
      <c r="F25" s="18">
        <v>35428</v>
      </c>
      <c r="G25" s="18">
        <v>36424</v>
      </c>
      <c r="H25" s="18">
        <v>37533</v>
      </c>
      <c r="I25" s="18">
        <v>38684</v>
      </c>
      <c r="J25" s="18">
        <v>39877</v>
      </c>
      <c r="K25" s="18">
        <v>41067</v>
      </c>
      <c r="L25" s="18">
        <v>42211</v>
      </c>
      <c r="M25" s="18">
        <v>43296</v>
      </c>
      <c r="N25" s="18">
        <v>44340</v>
      </c>
      <c r="O25" s="18">
        <v>45356</v>
      </c>
      <c r="P25" s="18">
        <v>46369</v>
      </c>
      <c r="Q25" s="18">
        <v>47393</v>
      </c>
      <c r="R25" s="18">
        <v>48434</v>
      </c>
      <c r="S25" s="18">
        <v>49451</v>
      </c>
      <c r="T25" s="18">
        <v>50469</v>
      </c>
      <c r="U25" s="18">
        <v>51513</v>
      </c>
      <c r="V25" s="18">
        <v>52590</v>
      </c>
      <c r="W25" s="18">
        <v>53702</v>
      </c>
      <c r="X25" s="18">
        <v>54849</v>
      </c>
      <c r="Y25" s="18">
        <v>56009</v>
      </c>
      <c r="Z25" s="18">
        <v>57170</v>
      </c>
      <c r="AA25" s="18">
        <v>58316</v>
      </c>
      <c r="AB25" s="19"/>
      <c r="AC25" s="20">
        <f t="shared" si="0"/>
        <v>0.83678226085860974</v>
      </c>
      <c r="AD25" s="19"/>
    </row>
    <row r="26" spans="1:30" ht="22.25" customHeight="1" x14ac:dyDescent="0.2">
      <c r="A26" s="16" t="s">
        <v>25</v>
      </c>
      <c r="B26" s="21">
        <v>56</v>
      </c>
      <c r="C26" s="22">
        <v>57</v>
      </c>
      <c r="D26" s="22">
        <v>59</v>
      </c>
      <c r="E26" s="22">
        <v>60</v>
      </c>
      <c r="F26" s="22">
        <v>61</v>
      </c>
      <c r="G26" s="22">
        <v>63</v>
      </c>
      <c r="H26" s="22">
        <v>65</v>
      </c>
      <c r="I26" s="22">
        <v>68</v>
      </c>
      <c r="J26" s="22">
        <v>70</v>
      </c>
      <c r="K26" s="22">
        <v>73</v>
      </c>
      <c r="L26" s="22">
        <v>76</v>
      </c>
      <c r="M26" s="22">
        <v>80</v>
      </c>
      <c r="N26" s="22">
        <v>85</v>
      </c>
      <c r="O26" s="22">
        <v>90</v>
      </c>
      <c r="P26" s="22">
        <v>95</v>
      </c>
      <c r="Q26" s="22">
        <v>100</v>
      </c>
      <c r="R26" s="22">
        <v>106</v>
      </c>
      <c r="S26" s="22">
        <v>112</v>
      </c>
      <c r="T26" s="22">
        <v>118</v>
      </c>
      <c r="U26" s="22">
        <v>124</v>
      </c>
      <c r="V26" s="22">
        <v>130</v>
      </c>
      <c r="W26" s="22">
        <v>137</v>
      </c>
      <c r="X26" s="22">
        <v>143</v>
      </c>
      <c r="Y26" s="22">
        <v>150</v>
      </c>
      <c r="Z26" s="22">
        <v>156</v>
      </c>
      <c r="AA26" s="22">
        <v>163</v>
      </c>
      <c r="AB26" s="19"/>
      <c r="AC26" s="23">
        <f t="shared" si="0"/>
        <v>1.9107142857142858</v>
      </c>
      <c r="AD26" s="19"/>
    </row>
    <row r="27" spans="1:30" ht="22.25" customHeight="1" x14ac:dyDescent="0.2">
      <c r="A27" s="16" t="s">
        <v>26</v>
      </c>
      <c r="B27" s="17">
        <v>1604</v>
      </c>
      <c r="C27" s="18">
        <v>1705</v>
      </c>
      <c r="D27" s="18">
        <v>1826</v>
      </c>
      <c r="E27" s="18">
        <v>1956</v>
      </c>
      <c r="F27" s="18">
        <v>2095</v>
      </c>
      <c r="G27" s="18">
        <v>2243</v>
      </c>
      <c r="H27" s="18">
        <v>2400</v>
      </c>
      <c r="I27" s="18">
        <v>2566</v>
      </c>
      <c r="J27" s="18">
        <v>2741</v>
      </c>
      <c r="K27" s="18">
        <v>2924</v>
      </c>
      <c r="L27" s="18">
        <v>3114</v>
      </c>
      <c r="M27" s="18">
        <v>3304</v>
      </c>
      <c r="N27" s="18">
        <v>3438</v>
      </c>
      <c r="O27" s="18">
        <v>3572</v>
      </c>
      <c r="P27" s="18">
        <v>3706</v>
      </c>
      <c r="Q27" s="18">
        <v>3840</v>
      </c>
      <c r="R27" s="18">
        <v>3973</v>
      </c>
      <c r="S27" s="18">
        <v>4106</v>
      </c>
      <c r="T27" s="18">
        <v>4239</v>
      </c>
      <c r="U27" s="18">
        <v>4375</v>
      </c>
      <c r="V27" s="18">
        <v>4516</v>
      </c>
      <c r="W27" s="18">
        <v>4662</v>
      </c>
      <c r="X27" s="18">
        <v>4813</v>
      </c>
      <c r="Y27" s="18">
        <v>4969</v>
      </c>
      <c r="Z27" s="18">
        <v>5130</v>
      </c>
      <c r="AA27" s="18">
        <v>5294</v>
      </c>
      <c r="AB27" s="19"/>
      <c r="AC27" s="20">
        <f t="shared" si="0"/>
        <v>2.300498753117207</v>
      </c>
      <c r="AD27" s="19"/>
    </row>
    <row r="28" spans="1:30" ht="23.25" customHeight="1" x14ac:dyDescent="0.2">
      <c r="A28" s="28" t="s">
        <v>27</v>
      </c>
      <c r="B28" s="21">
        <v>33967</v>
      </c>
      <c r="C28" s="22">
        <v>35212</v>
      </c>
      <c r="D28" s="22">
        <v>36451</v>
      </c>
      <c r="E28" s="22">
        <v>37700</v>
      </c>
      <c r="F28" s="22">
        <v>38988</v>
      </c>
      <c r="G28" s="22">
        <v>40333</v>
      </c>
      <c r="H28" s="22">
        <v>41746</v>
      </c>
      <c r="I28" s="22">
        <v>43216</v>
      </c>
      <c r="J28" s="22">
        <v>44715</v>
      </c>
      <c r="K28" s="22">
        <v>46215</v>
      </c>
      <c r="L28" s="22">
        <v>47687</v>
      </c>
      <c r="M28" s="22">
        <v>49119</v>
      </c>
      <c r="N28" s="22">
        <v>50521</v>
      </c>
      <c r="O28" s="22">
        <v>51922</v>
      </c>
      <c r="P28" s="22">
        <v>53359</v>
      </c>
      <c r="Q28" s="22">
        <v>54863</v>
      </c>
      <c r="R28" s="22">
        <v>56446</v>
      </c>
      <c r="S28" s="22">
        <v>58099</v>
      </c>
      <c r="T28" s="22">
        <v>59815</v>
      </c>
      <c r="U28" s="22">
        <v>61576</v>
      </c>
      <c r="V28" s="22">
        <v>63370</v>
      </c>
      <c r="W28" s="22">
        <v>65194</v>
      </c>
      <c r="X28" s="22">
        <v>67055</v>
      </c>
      <c r="Y28" s="22">
        <v>68959</v>
      </c>
      <c r="Z28" s="22">
        <v>70912</v>
      </c>
      <c r="AA28" s="22">
        <v>72921</v>
      </c>
      <c r="AB28" s="14"/>
      <c r="AC28" s="23">
        <f t="shared" si="0"/>
        <v>1.14681897135455</v>
      </c>
      <c r="AD28" s="14"/>
    </row>
    <row r="29" spans="1:30" ht="22.25" customHeight="1" x14ac:dyDescent="0.2">
      <c r="A29" s="16" t="s">
        <v>28</v>
      </c>
      <c r="B29" s="17">
        <v>3216</v>
      </c>
      <c r="C29" s="18">
        <v>3253</v>
      </c>
      <c r="D29" s="18">
        <v>3288</v>
      </c>
      <c r="E29" s="18">
        <v>3321</v>
      </c>
      <c r="F29" s="18">
        <v>3350</v>
      </c>
      <c r="G29" s="18">
        <v>3375</v>
      </c>
      <c r="H29" s="18">
        <v>3397</v>
      </c>
      <c r="I29" s="18">
        <v>3414</v>
      </c>
      <c r="J29" s="18">
        <v>3430</v>
      </c>
      <c r="K29" s="18">
        <v>3450</v>
      </c>
      <c r="L29" s="18">
        <v>3476</v>
      </c>
      <c r="M29" s="18">
        <v>3509</v>
      </c>
      <c r="N29" s="18">
        <v>3548</v>
      </c>
      <c r="O29" s="18">
        <v>3590</v>
      </c>
      <c r="P29" s="18">
        <v>3631</v>
      </c>
      <c r="Q29" s="18">
        <v>3667</v>
      </c>
      <c r="R29" s="18">
        <v>3699</v>
      </c>
      <c r="S29" s="18">
        <v>3727</v>
      </c>
      <c r="T29" s="18">
        <v>3752</v>
      </c>
      <c r="U29" s="18">
        <v>3777</v>
      </c>
      <c r="V29" s="18">
        <v>3803</v>
      </c>
      <c r="W29" s="18">
        <v>3831</v>
      </c>
      <c r="X29" s="18">
        <v>3860</v>
      </c>
      <c r="Y29" s="18">
        <v>3893</v>
      </c>
      <c r="Z29" s="18">
        <v>3929</v>
      </c>
      <c r="AA29" s="18">
        <v>3967</v>
      </c>
      <c r="AB29" s="19"/>
      <c r="AC29" s="20">
        <f t="shared" si="0"/>
        <v>0.23351990049751245</v>
      </c>
      <c r="AD29" s="19"/>
    </row>
    <row r="30" spans="1:30" ht="22.25" customHeight="1" x14ac:dyDescent="0.2">
      <c r="A30" s="24" t="s">
        <v>29</v>
      </c>
      <c r="B30" s="25">
        <v>140164</v>
      </c>
      <c r="C30" s="26">
        <v>145377</v>
      </c>
      <c r="D30" s="26">
        <v>150852</v>
      </c>
      <c r="E30" s="26">
        <v>156458</v>
      </c>
      <c r="F30" s="26">
        <v>162198</v>
      </c>
      <c r="G30" s="26">
        <v>168068</v>
      </c>
      <c r="H30" s="26">
        <v>174095</v>
      </c>
      <c r="I30" s="26">
        <v>180246</v>
      </c>
      <c r="J30" s="26">
        <v>186521</v>
      </c>
      <c r="K30" s="26">
        <v>192930</v>
      </c>
      <c r="L30" s="26">
        <v>199681</v>
      </c>
      <c r="M30" s="26">
        <v>205904</v>
      </c>
      <c r="N30" s="26">
        <v>212240</v>
      </c>
      <c r="O30" s="26">
        <v>218676</v>
      </c>
      <c r="P30" s="26">
        <v>225200</v>
      </c>
      <c r="Q30" s="26">
        <v>231789</v>
      </c>
      <c r="R30" s="26">
        <v>238441</v>
      </c>
      <c r="S30" s="26">
        <v>245150</v>
      </c>
      <c r="T30" s="26">
        <v>251938</v>
      </c>
      <c r="U30" s="26">
        <v>258815</v>
      </c>
      <c r="V30" s="26">
        <v>265801</v>
      </c>
      <c r="W30" s="26">
        <v>272877</v>
      </c>
      <c r="X30" s="26">
        <v>280023</v>
      </c>
      <c r="Y30" s="26">
        <v>287213</v>
      </c>
      <c r="Z30" s="26">
        <v>294409</v>
      </c>
      <c r="AA30" s="26">
        <v>301579</v>
      </c>
      <c r="AB30" s="19"/>
      <c r="AC30" s="27">
        <f t="shared" si="0"/>
        <v>1.1516152507063155</v>
      </c>
      <c r="AD30" s="19"/>
    </row>
    <row r="31" spans="1:30" ht="22.25" customHeight="1" x14ac:dyDescent="0.2">
      <c r="A31" s="16" t="s">
        <v>30</v>
      </c>
      <c r="B31" s="17">
        <v>169</v>
      </c>
      <c r="C31" s="18">
        <v>176</v>
      </c>
      <c r="D31" s="18">
        <v>182</v>
      </c>
      <c r="E31" s="18">
        <v>189</v>
      </c>
      <c r="F31" s="18">
        <v>196</v>
      </c>
      <c r="G31" s="18">
        <v>203</v>
      </c>
      <c r="H31" s="18">
        <v>209</v>
      </c>
      <c r="I31" s="18">
        <v>216</v>
      </c>
      <c r="J31" s="18">
        <v>223</v>
      </c>
      <c r="K31" s="18">
        <v>229</v>
      </c>
      <c r="L31" s="18">
        <v>236</v>
      </c>
      <c r="M31" s="18">
        <v>243</v>
      </c>
      <c r="N31" s="18">
        <v>250</v>
      </c>
      <c r="O31" s="18">
        <v>257</v>
      </c>
      <c r="P31" s="18">
        <v>264</v>
      </c>
      <c r="Q31" s="18">
        <v>270</v>
      </c>
      <c r="R31" s="18">
        <v>277</v>
      </c>
      <c r="S31" s="18">
        <v>284</v>
      </c>
      <c r="T31" s="18">
        <v>290</v>
      </c>
      <c r="U31" s="18">
        <v>296</v>
      </c>
      <c r="V31" s="18">
        <v>302</v>
      </c>
      <c r="W31" s="18">
        <v>308</v>
      </c>
      <c r="X31" s="18">
        <v>314</v>
      </c>
      <c r="Y31" s="18">
        <v>320</v>
      </c>
      <c r="Z31" s="18">
        <v>325</v>
      </c>
      <c r="AA31" s="18">
        <v>331</v>
      </c>
      <c r="AB31" s="19"/>
      <c r="AC31" s="20">
        <f t="shared" si="0"/>
        <v>0.95857988165680474</v>
      </c>
      <c r="AD31" s="19"/>
    </row>
    <row r="32" spans="1:30" ht="22.25" customHeight="1" x14ac:dyDescent="0.2">
      <c r="A32" s="16" t="s">
        <v>31</v>
      </c>
      <c r="B32" s="21">
        <v>1408</v>
      </c>
      <c r="C32" s="22">
        <v>1490</v>
      </c>
      <c r="D32" s="22">
        <v>1578</v>
      </c>
      <c r="E32" s="22">
        <v>1672</v>
      </c>
      <c r="F32" s="22">
        <v>1768</v>
      </c>
      <c r="G32" s="22">
        <v>1864</v>
      </c>
      <c r="H32" s="22">
        <v>1961</v>
      </c>
      <c r="I32" s="22">
        <v>2058</v>
      </c>
      <c r="J32" s="22">
        <v>2145</v>
      </c>
      <c r="K32" s="22">
        <v>2209</v>
      </c>
      <c r="L32" s="22">
        <v>2272</v>
      </c>
      <c r="M32" s="22">
        <v>2333</v>
      </c>
      <c r="N32" s="22">
        <v>2392</v>
      </c>
      <c r="O32" s="22">
        <v>2449</v>
      </c>
      <c r="P32" s="22">
        <v>2506</v>
      </c>
      <c r="Q32" s="22">
        <v>2561</v>
      </c>
      <c r="R32" s="22">
        <v>2615</v>
      </c>
      <c r="S32" s="22">
        <v>2669</v>
      </c>
      <c r="T32" s="22">
        <v>2723</v>
      </c>
      <c r="U32" s="22">
        <v>2782</v>
      </c>
      <c r="V32" s="22">
        <v>2846</v>
      </c>
      <c r="W32" s="22">
        <v>2916</v>
      </c>
      <c r="X32" s="22">
        <v>2993</v>
      </c>
      <c r="Y32" s="22">
        <v>3075</v>
      </c>
      <c r="Z32" s="22">
        <v>3161</v>
      </c>
      <c r="AA32" s="22">
        <v>3249</v>
      </c>
      <c r="AB32" s="19"/>
      <c r="AC32" s="23">
        <f t="shared" si="0"/>
        <v>1.3075284090909092</v>
      </c>
      <c r="AD32" s="19"/>
    </row>
    <row r="33" spans="1:30" ht="22.25" customHeight="1" x14ac:dyDescent="0.2">
      <c r="A33" s="16" t="s">
        <v>32</v>
      </c>
      <c r="B33" s="17">
        <v>54634</v>
      </c>
      <c r="C33" s="18">
        <v>57469</v>
      </c>
      <c r="D33" s="18">
        <v>60473</v>
      </c>
      <c r="E33" s="18">
        <v>63566</v>
      </c>
      <c r="F33" s="18">
        <v>66753</v>
      </c>
      <c r="G33" s="18">
        <v>70027</v>
      </c>
      <c r="H33" s="18">
        <v>73390</v>
      </c>
      <c r="I33" s="18">
        <v>76832</v>
      </c>
      <c r="J33" s="18">
        <v>80370</v>
      </c>
      <c r="K33" s="18">
        <v>84009</v>
      </c>
      <c r="L33" s="18">
        <v>87759</v>
      </c>
      <c r="M33" s="18">
        <v>90685</v>
      </c>
      <c r="N33" s="18">
        <v>93684</v>
      </c>
      <c r="O33" s="18">
        <v>96755</v>
      </c>
      <c r="P33" s="18">
        <v>99903</v>
      </c>
      <c r="Q33" s="18">
        <v>103119</v>
      </c>
      <c r="R33" s="18">
        <v>106412</v>
      </c>
      <c r="S33" s="18">
        <v>109777</v>
      </c>
      <c r="T33" s="18">
        <v>113203</v>
      </c>
      <c r="U33" s="18">
        <v>116664</v>
      </c>
      <c r="V33" s="18">
        <v>120154</v>
      </c>
      <c r="W33" s="18">
        <v>123636</v>
      </c>
      <c r="X33" s="18">
        <v>127105</v>
      </c>
      <c r="Y33" s="18">
        <v>130560</v>
      </c>
      <c r="Z33" s="18">
        <v>133999</v>
      </c>
      <c r="AA33" s="18">
        <v>137422</v>
      </c>
      <c r="AB33" s="19"/>
      <c r="AC33" s="20">
        <f t="shared" si="0"/>
        <v>1.5153201303217776</v>
      </c>
      <c r="AD33" s="19"/>
    </row>
    <row r="34" spans="1:30" ht="22.25" customHeight="1" x14ac:dyDescent="0.2">
      <c r="A34" s="16" t="s">
        <v>33</v>
      </c>
      <c r="B34" s="21">
        <v>655</v>
      </c>
      <c r="C34" s="22">
        <v>690</v>
      </c>
      <c r="D34" s="22">
        <v>726</v>
      </c>
      <c r="E34" s="22">
        <v>763</v>
      </c>
      <c r="F34" s="22">
        <v>801</v>
      </c>
      <c r="G34" s="22">
        <v>847</v>
      </c>
      <c r="H34" s="22">
        <v>909</v>
      </c>
      <c r="I34" s="22">
        <v>974</v>
      </c>
      <c r="J34" s="22">
        <v>1042</v>
      </c>
      <c r="K34" s="22">
        <v>1112</v>
      </c>
      <c r="L34" s="22">
        <v>1184</v>
      </c>
      <c r="M34" s="22">
        <v>1258</v>
      </c>
      <c r="N34" s="22">
        <v>1333</v>
      </c>
      <c r="O34" s="22">
        <v>1412</v>
      </c>
      <c r="P34" s="22">
        <v>1496</v>
      </c>
      <c r="Q34" s="22">
        <v>1586</v>
      </c>
      <c r="R34" s="22">
        <v>1682</v>
      </c>
      <c r="S34" s="22">
        <v>1785</v>
      </c>
      <c r="T34" s="22">
        <v>1893</v>
      </c>
      <c r="U34" s="22">
        <v>2005</v>
      </c>
      <c r="V34" s="22">
        <v>2118</v>
      </c>
      <c r="W34" s="22">
        <v>2234</v>
      </c>
      <c r="X34" s="22">
        <v>2350</v>
      </c>
      <c r="Y34" s="22">
        <v>2469</v>
      </c>
      <c r="Z34" s="22">
        <v>2589</v>
      </c>
      <c r="AA34" s="22">
        <v>2711</v>
      </c>
      <c r="AB34" s="19"/>
      <c r="AC34" s="23">
        <f t="shared" si="0"/>
        <v>3.1389312977099237</v>
      </c>
      <c r="AD34" s="19"/>
    </row>
    <row r="35" spans="1:30" ht="22.25" customHeight="1" x14ac:dyDescent="0.2">
      <c r="A35" s="16" t="s">
        <v>34</v>
      </c>
      <c r="B35" s="17">
        <v>9068</v>
      </c>
      <c r="C35" s="18">
        <v>9463</v>
      </c>
      <c r="D35" s="18">
        <v>9951</v>
      </c>
      <c r="E35" s="18">
        <v>10463</v>
      </c>
      <c r="F35" s="18">
        <v>10993</v>
      </c>
      <c r="G35" s="18">
        <v>11542</v>
      </c>
      <c r="H35" s="18">
        <v>12111</v>
      </c>
      <c r="I35" s="18">
        <v>12699</v>
      </c>
      <c r="J35" s="18">
        <v>13300</v>
      </c>
      <c r="K35" s="18">
        <v>13908</v>
      </c>
      <c r="L35" s="18">
        <v>14515</v>
      </c>
      <c r="M35" s="18">
        <v>15055</v>
      </c>
      <c r="N35" s="18">
        <v>15590</v>
      </c>
      <c r="O35" s="18">
        <v>16124</v>
      </c>
      <c r="P35" s="18">
        <v>16663</v>
      </c>
      <c r="Q35" s="18">
        <v>17210</v>
      </c>
      <c r="R35" s="18">
        <v>17766</v>
      </c>
      <c r="S35" s="18">
        <v>18330</v>
      </c>
      <c r="T35" s="18">
        <v>18900</v>
      </c>
      <c r="U35" s="18">
        <v>19474</v>
      </c>
      <c r="V35" s="18">
        <v>20051</v>
      </c>
      <c r="W35" s="18">
        <v>20630</v>
      </c>
      <c r="X35" s="18">
        <v>21207</v>
      </c>
      <c r="Y35" s="18">
        <v>21778</v>
      </c>
      <c r="Z35" s="18">
        <v>22342</v>
      </c>
      <c r="AA35" s="18">
        <v>22898</v>
      </c>
      <c r="AB35" s="19"/>
      <c r="AC35" s="20">
        <f t="shared" si="0"/>
        <v>1.5251433612704015</v>
      </c>
      <c r="AD35" s="19"/>
    </row>
    <row r="36" spans="1:30" ht="22.25" customHeight="1" x14ac:dyDescent="0.2">
      <c r="A36" s="16" t="s">
        <v>35</v>
      </c>
      <c r="B36" s="21">
        <v>10350</v>
      </c>
      <c r="C36" s="22">
        <v>10577</v>
      </c>
      <c r="D36" s="22">
        <v>10810</v>
      </c>
      <c r="E36" s="22">
        <v>11051</v>
      </c>
      <c r="F36" s="22">
        <v>11304</v>
      </c>
      <c r="G36" s="22">
        <v>11570</v>
      </c>
      <c r="H36" s="22">
        <v>11854</v>
      </c>
      <c r="I36" s="22">
        <v>12152</v>
      </c>
      <c r="J36" s="22">
        <v>12460</v>
      </c>
      <c r="K36" s="22">
        <v>12767</v>
      </c>
      <c r="L36" s="22">
        <v>13067</v>
      </c>
      <c r="M36" s="22">
        <v>13357</v>
      </c>
      <c r="N36" s="22">
        <v>13640</v>
      </c>
      <c r="O36" s="22">
        <v>13922</v>
      </c>
      <c r="P36" s="22">
        <v>14212</v>
      </c>
      <c r="Q36" s="22">
        <v>14517</v>
      </c>
      <c r="R36" s="22">
        <v>14840</v>
      </c>
      <c r="S36" s="22">
        <v>15180</v>
      </c>
      <c r="T36" s="22">
        <v>15538</v>
      </c>
      <c r="U36" s="22">
        <v>15916</v>
      </c>
      <c r="V36" s="22">
        <v>16309</v>
      </c>
      <c r="W36" s="22">
        <v>16718</v>
      </c>
      <c r="X36" s="22">
        <v>17143</v>
      </c>
      <c r="Y36" s="22">
        <v>17579</v>
      </c>
      <c r="Z36" s="22">
        <v>18023</v>
      </c>
      <c r="AA36" s="22">
        <v>18469</v>
      </c>
      <c r="AB36" s="19"/>
      <c r="AC36" s="23">
        <f t="shared" ref="AC36:AC61" si="1">(AA36-B36)/B36</f>
        <v>0.7844444444444445</v>
      </c>
      <c r="AD36" s="19"/>
    </row>
    <row r="37" spans="1:30" ht="22.25" customHeight="1" x14ac:dyDescent="0.2">
      <c r="A37" s="16" t="s">
        <v>36</v>
      </c>
      <c r="B37" s="17">
        <v>30101</v>
      </c>
      <c r="C37" s="18">
        <v>30805</v>
      </c>
      <c r="D37" s="18">
        <v>31504</v>
      </c>
      <c r="E37" s="18">
        <v>32201</v>
      </c>
      <c r="F37" s="18">
        <v>32903</v>
      </c>
      <c r="G37" s="18">
        <v>33613</v>
      </c>
      <c r="H37" s="18">
        <v>34332</v>
      </c>
      <c r="I37" s="18">
        <v>35059</v>
      </c>
      <c r="J37" s="18">
        <v>35791</v>
      </c>
      <c r="K37" s="18">
        <v>36527</v>
      </c>
      <c r="L37" s="18">
        <v>37238</v>
      </c>
      <c r="M37" s="18">
        <v>37813</v>
      </c>
      <c r="N37" s="18">
        <v>38383</v>
      </c>
      <c r="O37" s="18">
        <v>38942</v>
      </c>
      <c r="P37" s="18">
        <v>39481</v>
      </c>
      <c r="Q37" s="18">
        <v>39995</v>
      </c>
      <c r="R37" s="18">
        <v>40479</v>
      </c>
      <c r="S37" s="18">
        <v>40939</v>
      </c>
      <c r="T37" s="18">
        <v>41384</v>
      </c>
      <c r="U37" s="18">
        <v>41830</v>
      </c>
      <c r="V37" s="18">
        <v>42288</v>
      </c>
      <c r="W37" s="18">
        <v>42790</v>
      </c>
      <c r="X37" s="18">
        <v>43334</v>
      </c>
      <c r="Y37" s="18">
        <v>43916</v>
      </c>
      <c r="Z37" s="18">
        <v>44531</v>
      </c>
      <c r="AA37" s="18">
        <v>45173</v>
      </c>
      <c r="AB37" s="19"/>
      <c r="AC37" s="20">
        <f t="shared" si="1"/>
        <v>0.50071426198465163</v>
      </c>
      <c r="AD37" s="19"/>
    </row>
    <row r="38" spans="1:30" ht="22.25" customHeight="1" x14ac:dyDescent="0.2">
      <c r="A38" s="16" t="s">
        <v>37</v>
      </c>
      <c r="B38" s="21">
        <v>3016</v>
      </c>
      <c r="C38" s="22">
        <v>3100</v>
      </c>
      <c r="D38" s="22">
        <v>3193</v>
      </c>
      <c r="E38" s="22">
        <v>3291</v>
      </c>
      <c r="F38" s="22">
        <v>3389</v>
      </c>
      <c r="G38" s="22">
        <v>3483</v>
      </c>
      <c r="H38" s="22">
        <v>3570</v>
      </c>
      <c r="I38" s="22">
        <v>3653</v>
      </c>
      <c r="J38" s="22">
        <v>3736</v>
      </c>
      <c r="K38" s="22">
        <v>3823</v>
      </c>
      <c r="L38" s="22">
        <v>3918</v>
      </c>
      <c r="M38" s="22">
        <v>4023</v>
      </c>
      <c r="N38" s="22">
        <v>4136</v>
      </c>
      <c r="O38" s="22">
        <v>4255</v>
      </c>
      <c r="P38" s="22">
        <v>4375</v>
      </c>
      <c r="Q38" s="22">
        <v>4496</v>
      </c>
      <c r="R38" s="22">
        <v>4614</v>
      </c>
      <c r="S38" s="22">
        <v>4732</v>
      </c>
      <c r="T38" s="22">
        <v>4849</v>
      </c>
      <c r="U38" s="22">
        <v>4964</v>
      </c>
      <c r="V38" s="22">
        <v>5079</v>
      </c>
      <c r="W38" s="22">
        <v>5192</v>
      </c>
      <c r="X38" s="22">
        <v>5303</v>
      </c>
      <c r="Y38" s="22">
        <v>5412</v>
      </c>
      <c r="Z38" s="22">
        <v>5517</v>
      </c>
      <c r="AA38" s="22">
        <v>5619</v>
      </c>
      <c r="AB38" s="19"/>
      <c r="AC38" s="23">
        <f t="shared" si="1"/>
        <v>0.86306366047745353</v>
      </c>
      <c r="AD38" s="19"/>
    </row>
    <row r="39" spans="1:30" ht="22.25" customHeight="1" x14ac:dyDescent="0.2">
      <c r="A39" s="16" t="s">
        <v>38</v>
      </c>
      <c r="B39" s="17">
        <v>16649</v>
      </c>
      <c r="C39" s="18">
        <v>16923</v>
      </c>
      <c r="D39" s="18">
        <v>17162</v>
      </c>
      <c r="E39" s="18">
        <v>17382</v>
      </c>
      <c r="F39" s="18">
        <v>17609</v>
      </c>
      <c r="G39" s="18">
        <v>17858</v>
      </c>
      <c r="H39" s="18">
        <v>18136</v>
      </c>
      <c r="I39" s="18">
        <v>18436</v>
      </c>
      <c r="J39" s="18">
        <v>18755</v>
      </c>
      <c r="K39" s="18">
        <v>19084</v>
      </c>
      <c r="L39" s="18">
        <v>19570</v>
      </c>
      <c r="M39" s="18">
        <v>20543</v>
      </c>
      <c r="N39" s="18">
        <v>21550</v>
      </c>
      <c r="O39" s="18">
        <v>22575</v>
      </c>
      <c r="P39" s="18">
        <v>23598</v>
      </c>
      <c r="Q39" s="18">
        <v>24598</v>
      </c>
      <c r="R39" s="18">
        <v>25566</v>
      </c>
      <c r="S39" s="18">
        <v>26499</v>
      </c>
      <c r="T39" s="18">
        <v>27414</v>
      </c>
      <c r="U39" s="18">
        <v>28329</v>
      </c>
      <c r="V39" s="18">
        <v>29270</v>
      </c>
      <c r="W39" s="18">
        <v>30222</v>
      </c>
      <c r="X39" s="18">
        <v>31177</v>
      </c>
      <c r="Y39" s="18">
        <v>32127</v>
      </c>
      <c r="Z39" s="18">
        <v>33056</v>
      </c>
      <c r="AA39" s="18">
        <v>33952</v>
      </c>
      <c r="AB39" s="19"/>
      <c r="AC39" s="20">
        <f t="shared" si="1"/>
        <v>1.0392816385368491</v>
      </c>
      <c r="AD39" s="19"/>
    </row>
    <row r="40" spans="1:30" ht="22.25" customHeight="1" x14ac:dyDescent="0.2">
      <c r="A40" s="16" t="s">
        <v>39</v>
      </c>
      <c r="B40" s="21">
        <v>157</v>
      </c>
      <c r="C40" s="22">
        <v>165</v>
      </c>
      <c r="D40" s="22">
        <v>173</v>
      </c>
      <c r="E40" s="22">
        <v>182</v>
      </c>
      <c r="F40" s="22">
        <v>190</v>
      </c>
      <c r="G40" s="22">
        <v>195</v>
      </c>
      <c r="H40" s="22">
        <v>199</v>
      </c>
      <c r="I40" s="22">
        <v>200</v>
      </c>
      <c r="J40" s="22">
        <v>201</v>
      </c>
      <c r="K40" s="22">
        <v>203</v>
      </c>
      <c r="L40" s="22">
        <v>207</v>
      </c>
      <c r="M40" s="22">
        <v>215</v>
      </c>
      <c r="N40" s="22">
        <v>225</v>
      </c>
      <c r="O40" s="22">
        <v>237</v>
      </c>
      <c r="P40" s="22">
        <v>249</v>
      </c>
      <c r="Q40" s="22">
        <v>262</v>
      </c>
      <c r="R40" s="22">
        <v>274</v>
      </c>
      <c r="S40" s="22">
        <v>285</v>
      </c>
      <c r="T40" s="22">
        <v>296</v>
      </c>
      <c r="U40" s="22">
        <v>307</v>
      </c>
      <c r="V40" s="22">
        <v>319</v>
      </c>
      <c r="W40" s="22">
        <v>331</v>
      </c>
      <c r="X40" s="22">
        <v>344</v>
      </c>
      <c r="Y40" s="22">
        <v>357</v>
      </c>
      <c r="Z40" s="22">
        <v>370</v>
      </c>
      <c r="AA40" s="22">
        <v>384</v>
      </c>
      <c r="AB40" s="19"/>
      <c r="AC40" s="23">
        <f t="shared" si="1"/>
        <v>1.4458598726114649</v>
      </c>
      <c r="AD40" s="19"/>
    </row>
    <row r="41" spans="1:30" ht="22.25" customHeight="1" x14ac:dyDescent="0.2">
      <c r="A41" s="16" t="s">
        <v>40</v>
      </c>
      <c r="B41" s="17">
        <v>13958</v>
      </c>
      <c r="C41" s="18">
        <v>14520</v>
      </c>
      <c r="D41" s="18">
        <v>15099</v>
      </c>
      <c r="E41" s="18">
        <v>15697</v>
      </c>
      <c r="F41" s="18">
        <v>16295</v>
      </c>
      <c r="G41" s="18">
        <v>16866</v>
      </c>
      <c r="H41" s="18">
        <v>17423</v>
      </c>
      <c r="I41" s="18">
        <v>17966</v>
      </c>
      <c r="J41" s="18">
        <v>18500</v>
      </c>
      <c r="K41" s="18">
        <v>19060</v>
      </c>
      <c r="L41" s="18">
        <v>19715</v>
      </c>
      <c r="M41" s="18">
        <v>20381</v>
      </c>
      <c r="N41" s="18">
        <v>21058</v>
      </c>
      <c r="O41" s="18">
        <v>21749</v>
      </c>
      <c r="P41" s="18">
        <v>22454</v>
      </c>
      <c r="Q41" s="18">
        <v>23175</v>
      </c>
      <c r="R41" s="18">
        <v>23914</v>
      </c>
      <c r="S41" s="18">
        <v>24671</v>
      </c>
      <c r="T41" s="18">
        <v>25449</v>
      </c>
      <c r="U41" s="18">
        <v>26247</v>
      </c>
      <c r="V41" s="18">
        <v>27064</v>
      </c>
      <c r="W41" s="18">
        <v>27900</v>
      </c>
      <c r="X41" s="18">
        <v>28753</v>
      </c>
      <c r="Y41" s="18">
        <v>29621</v>
      </c>
      <c r="Z41" s="18">
        <v>30495</v>
      </c>
      <c r="AA41" s="18">
        <v>31372</v>
      </c>
      <c r="AB41" s="19"/>
      <c r="AC41" s="20">
        <f t="shared" si="1"/>
        <v>1.2475999426851985</v>
      </c>
      <c r="AD41" s="19"/>
    </row>
    <row r="42" spans="1:30" ht="22.25" customHeight="1" x14ac:dyDescent="0.2">
      <c r="A42" s="24" t="s">
        <v>41</v>
      </c>
      <c r="B42" s="25">
        <v>90639</v>
      </c>
      <c r="C42" s="26">
        <v>93370</v>
      </c>
      <c r="D42" s="26">
        <v>96014</v>
      </c>
      <c r="E42" s="26">
        <v>98629</v>
      </c>
      <c r="F42" s="26">
        <v>101210</v>
      </c>
      <c r="G42" s="26">
        <v>103756</v>
      </c>
      <c r="H42" s="26">
        <v>106269</v>
      </c>
      <c r="I42" s="26">
        <v>108787</v>
      </c>
      <c r="J42" s="26">
        <v>111392</v>
      </c>
      <c r="K42" s="26">
        <v>114147</v>
      </c>
      <c r="L42" s="26">
        <v>117108</v>
      </c>
      <c r="M42" s="26">
        <v>120307</v>
      </c>
      <c r="N42" s="26">
        <v>123719</v>
      </c>
      <c r="O42" s="26">
        <v>127336</v>
      </c>
      <c r="P42" s="26">
        <v>131174</v>
      </c>
      <c r="Q42" s="26">
        <v>135233</v>
      </c>
      <c r="R42" s="26">
        <v>139523</v>
      </c>
      <c r="S42" s="26">
        <v>144017</v>
      </c>
      <c r="T42" s="26">
        <v>148617</v>
      </c>
      <c r="U42" s="26">
        <v>153193</v>
      </c>
      <c r="V42" s="26">
        <v>157652</v>
      </c>
      <c r="W42" s="26">
        <v>161953</v>
      </c>
      <c r="X42" s="26">
        <v>166101</v>
      </c>
      <c r="Y42" s="26">
        <v>170120</v>
      </c>
      <c r="Z42" s="26">
        <v>174057</v>
      </c>
      <c r="AA42" s="26">
        <v>177952</v>
      </c>
      <c r="AB42" s="19"/>
      <c r="AC42" s="27">
        <f t="shared" si="1"/>
        <v>0.96330497909288493</v>
      </c>
      <c r="AD42" s="19"/>
    </row>
    <row r="43" spans="1:30" ht="22.25" customHeight="1" x14ac:dyDescent="0.2">
      <c r="A43" s="16" t="s">
        <v>42</v>
      </c>
      <c r="B43" s="17">
        <v>2390</v>
      </c>
      <c r="C43" s="18">
        <v>2358</v>
      </c>
      <c r="D43" s="18">
        <v>2307</v>
      </c>
      <c r="E43" s="18">
        <v>2244</v>
      </c>
      <c r="F43" s="18">
        <v>2182</v>
      </c>
      <c r="G43" s="18">
        <v>2129</v>
      </c>
      <c r="H43" s="18">
        <v>2088</v>
      </c>
      <c r="I43" s="18">
        <v>2055</v>
      </c>
      <c r="J43" s="18">
        <v>2030</v>
      </c>
      <c r="K43" s="18">
        <v>2009</v>
      </c>
      <c r="L43" s="18">
        <v>1989</v>
      </c>
      <c r="M43" s="18">
        <v>1970</v>
      </c>
      <c r="N43" s="18">
        <v>1959</v>
      </c>
      <c r="O43" s="18">
        <v>1951</v>
      </c>
      <c r="P43" s="18">
        <v>1943</v>
      </c>
      <c r="Q43" s="18">
        <v>1935</v>
      </c>
      <c r="R43" s="18">
        <v>1926</v>
      </c>
      <c r="S43" s="18">
        <v>1917</v>
      </c>
      <c r="T43" s="18">
        <v>1905</v>
      </c>
      <c r="U43" s="18">
        <v>1893</v>
      </c>
      <c r="V43" s="18">
        <v>1884</v>
      </c>
      <c r="W43" s="18">
        <v>1878</v>
      </c>
      <c r="X43" s="18">
        <v>1875</v>
      </c>
      <c r="Y43" s="18">
        <v>1874</v>
      </c>
      <c r="Z43" s="18">
        <v>1874</v>
      </c>
      <c r="AA43" s="18">
        <v>1874</v>
      </c>
      <c r="AB43" s="19"/>
      <c r="AC43" s="20">
        <f t="shared" si="1"/>
        <v>-0.21589958158995817</v>
      </c>
      <c r="AD43" s="19"/>
    </row>
    <row r="44" spans="1:30" ht="22.25" customHeight="1" x14ac:dyDescent="0.2">
      <c r="A44" s="16" t="s">
        <v>43</v>
      </c>
      <c r="B44" s="21">
        <v>3879</v>
      </c>
      <c r="C44" s="22">
        <v>3919</v>
      </c>
      <c r="D44" s="22">
        <v>3959</v>
      </c>
      <c r="E44" s="22">
        <v>3997</v>
      </c>
      <c r="F44" s="22">
        <v>4031</v>
      </c>
      <c r="G44" s="22">
        <v>4057</v>
      </c>
      <c r="H44" s="22">
        <v>4075</v>
      </c>
      <c r="I44" s="22">
        <v>4087</v>
      </c>
      <c r="J44" s="22">
        <v>4094</v>
      </c>
      <c r="K44" s="22">
        <v>4119</v>
      </c>
      <c r="L44" s="22">
        <v>4171</v>
      </c>
      <c r="M44" s="22">
        <v>4228</v>
      </c>
      <c r="N44" s="22">
        <v>4288</v>
      </c>
      <c r="O44" s="22">
        <v>4351</v>
      </c>
      <c r="P44" s="22">
        <v>4418</v>
      </c>
      <c r="Q44" s="22">
        <v>4486</v>
      </c>
      <c r="R44" s="22">
        <v>4557</v>
      </c>
      <c r="S44" s="22">
        <v>4630</v>
      </c>
      <c r="T44" s="22">
        <v>4704</v>
      </c>
      <c r="U44" s="22">
        <v>4780</v>
      </c>
      <c r="V44" s="22">
        <v>4857</v>
      </c>
      <c r="W44" s="22">
        <v>4935</v>
      </c>
      <c r="X44" s="22">
        <v>5013</v>
      </c>
      <c r="Y44" s="22">
        <v>5093</v>
      </c>
      <c r="Z44" s="22">
        <v>5172</v>
      </c>
      <c r="AA44" s="22">
        <v>5250</v>
      </c>
      <c r="AB44" s="19"/>
      <c r="AC44" s="23">
        <f t="shared" si="1"/>
        <v>0.35344160866202629</v>
      </c>
      <c r="AD44" s="19"/>
    </row>
    <row r="45" spans="1:30" ht="22.25" customHeight="1" x14ac:dyDescent="0.2">
      <c r="A45" s="16" t="s">
        <v>44</v>
      </c>
      <c r="B45" s="17">
        <v>437</v>
      </c>
      <c r="C45" s="18">
        <v>450</v>
      </c>
      <c r="D45" s="18">
        <v>462</v>
      </c>
      <c r="E45" s="18">
        <v>474</v>
      </c>
      <c r="F45" s="18">
        <v>485</v>
      </c>
      <c r="G45" s="18">
        <v>498</v>
      </c>
      <c r="H45" s="18">
        <v>512</v>
      </c>
      <c r="I45" s="18">
        <v>528</v>
      </c>
      <c r="J45" s="18">
        <v>546</v>
      </c>
      <c r="K45" s="18">
        <v>566</v>
      </c>
      <c r="L45" s="18">
        <v>591</v>
      </c>
      <c r="M45" s="18">
        <v>617</v>
      </c>
      <c r="N45" s="18">
        <v>647</v>
      </c>
      <c r="O45" s="18">
        <v>682</v>
      </c>
      <c r="P45" s="18">
        <v>725</v>
      </c>
      <c r="Q45" s="18">
        <v>778</v>
      </c>
      <c r="R45" s="18">
        <v>841</v>
      </c>
      <c r="S45" s="18">
        <v>913</v>
      </c>
      <c r="T45" s="18">
        <v>987</v>
      </c>
      <c r="U45" s="18">
        <v>1055</v>
      </c>
      <c r="V45" s="18">
        <v>1108</v>
      </c>
      <c r="W45" s="18">
        <v>1145</v>
      </c>
      <c r="X45" s="18">
        <v>1168</v>
      </c>
      <c r="Y45" s="18">
        <v>1181</v>
      </c>
      <c r="Z45" s="18">
        <v>1192</v>
      </c>
      <c r="AA45" s="18">
        <v>1207</v>
      </c>
      <c r="AB45" s="19"/>
      <c r="AC45" s="20">
        <f t="shared" si="1"/>
        <v>1.7620137299771168</v>
      </c>
      <c r="AD45" s="19"/>
    </row>
    <row r="46" spans="1:30" ht="22.25" customHeight="1" x14ac:dyDescent="0.2">
      <c r="A46" s="16" t="s">
        <v>45</v>
      </c>
      <c r="B46" s="21">
        <v>512</v>
      </c>
      <c r="C46" s="32">
        <v>526</v>
      </c>
      <c r="D46" s="32">
        <v>541</v>
      </c>
      <c r="E46" s="32">
        <v>555</v>
      </c>
      <c r="F46" s="32">
        <v>569</v>
      </c>
      <c r="G46" s="32">
        <v>582</v>
      </c>
      <c r="H46" s="32">
        <v>595</v>
      </c>
      <c r="I46" s="32">
        <v>608</v>
      </c>
      <c r="J46" s="32">
        <v>621</v>
      </c>
      <c r="K46" s="32">
        <v>634</v>
      </c>
      <c r="L46" s="32">
        <v>648</v>
      </c>
      <c r="M46" s="32">
        <v>661</v>
      </c>
      <c r="N46" s="32">
        <v>673</v>
      </c>
      <c r="O46" s="32">
        <v>684</v>
      </c>
      <c r="P46" s="32">
        <v>695</v>
      </c>
      <c r="Q46" s="32">
        <v>705</v>
      </c>
      <c r="R46" s="32">
        <v>714</v>
      </c>
      <c r="S46" s="32">
        <v>723</v>
      </c>
      <c r="T46" s="32">
        <v>731</v>
      </c>
      <c r="U46" s="32">
        <v>738</v>
      </c>
      <c r="V46" s="32">
        <v>746</v>
      </c>
      <c r="W46" s="32">
        <v>753</v>
      </c>
      <c r="X46" s="32">
        <v>759</v>
      </c>
      <c r="Y46" s="32">
        <v>766</v>
      </c>
      <c r="Z46" s="32">
        <v>773</v>
      </c>
      <c r="AA46" s="32">
        <v>779</v>
      </c>
      <c r="AB46" s="33"/>
      <c r="AC46" s="23">
        <f t="shared" si="1"/>
        <v>0.521484375</v>
      </c>
      <c r="AD46" s="33"/>
    </row>
    <row r="47" spans="1:30" ht="22.25" customHeight="1" x14ac:dyDescent="0.2">
      <c r="A47" s="16" t="s">
        <v>46</v>
      </c>
      <c r="B47" s="17">
        <v>3005</v>
      </c>
      <c r="C47" s="18">
        <v>2969</v>
      </c>
      <c r="D47" s="18">
        <v>2917</v>
      </c>
      <c r="E47" s="18">
        <v>2853</v>
      </c>
      <c r="F47" s="18">
        <v>2788</v>
      </c>
      <c r="G47" s="18">
        <v>2728</v>
      </c>
      <c r="H47" s="18">
        <v>2675</v>
      </c>
      <c r="I47" s="18">
        <v>2627</v>
      </c>
      <c r="J47" s="18">
        <v>2583</v>
      </c>
      <c r="K47" s="18">
        <v>2540</v>
      </c>
      <c r="L47" s="18">
        <v>2497</v>
      </c>
      <c r="M47" s="18">
        <v>2453</v>
      </c>
      <c r="N47" s="18">
        <v>2417</v>
      </c>
      <c r="O47" s="18">
        <v>2390</v>
      </c>
      <c r="P47" s="18">
        <v>2367</v>
      </c>
      <c r="Q47" s="18">
        <v>2348</v>
      </c>
      <c r="R47" s="18">
        <v>2335</v>
      </c>
      <c r="S47" s="18">
        <v>2327</v>
      </c>
      <c r="T47" s="18">
        <v>2322</v>
      </c>
      <c r="U47" s="18">
        <v>2320</v>
      </c>
      <c r="V47" s="18">
        <v>2320</v>
      </c>
      <c r="W47" s="18">
        <v>2319</v>
      </c>
      <c r="X47" s="18">
        <v>2317</v>
      </c>
      <c r="Y47" s="18">
        <v>2314</v>
      </c>
      <c r="Z47" s="18">
        <v>2311</v>
      </c>
      <c r="AA47" s="18">
        <v>2309</v>
      </c>
      <c r="AB47" s="19"/>
      <c r="AC47" s="20">
        <f t="shared" si="1"/>
        <v>-0.23161397670549086</v>
      </c>
      <c r="AD47" s="19"/>
    </row>
    <row r="48" spans="1:30" ht="22.25" customHeight="1" x14ac:dyDescent="0.2">
      <c r="A48" s="16" t="s">
        <v>47</v>
      </c>
      <c r="B48" s="21">
        <v>12211</v>
      </c>
      <c r="C48" s="22">
        <v>12521</v>
      </c>
      <c r="D48" s="22">
        <v>12860</v>
      </c>
      <c r="E48" s="22">
        <v>13225</v>
      </c>
      <c r="F48" s="22">
        <v>13608</v>
      </c>
      <c r="G48" s="22">
        <v>14006</v>
      </c>
      <c r="H48" s="22">
        <v>14416</v>
      </c>
      <c r="I48" s="22">
        <v>14840</v>
      </c>
      <c r="J48" s="22">
        <v>15310</v>
      </c>
      <c r="K48" s="22">
        <v>15804</v>
      </c>
      <c r="L48" s="22">
        <v>16303</v>
      </c>
      <c r="M48" s="22">
        <v>16806</v>
      </c>
      <c r="N48" s="22">
        <v>17314</v>
      </c>
      <c r="O48" s="22">
        <v>17823</v>
      </c>
      <c r="P48" s="22">
        <v>18328</v>
      </c>
      <c r="Q48" s="22">
        <v>18826</v>
      </c>
      <c r="R48" s="22">
        <v>19314</v>
      </c>
      <c r="S48" s="22">
        <v>19795</v>
      </c>
      <c r="T48" s="22">
        <v>20285</v>
      </c>
      <c r="U48" s="22">
        <v>20807</v>
      </c>
      <c r="V48" s="22">
        <v>21374</v>
      </c>
      <c r="W48" s="22">
        <v>21999</v>
      </c>
      <c r="X48" s="22">
        <v>22674</v>
      </c>
      <c r="Y48" s="22">
        <v>23387</v>
      </c>
      <c r="Z48" s="22">
        <v>24116</v>
      </c>
      <c r="AA48" s="22">
        <v>24847</v>
      </c>
      <c r="AB48" s="19"/>
      <c r="AC48" s="23">
        <f t="shared" si="1"/>
        <v>1.0348046843010401</v>
      </c>
      <c r="AD48" s="19"/>
    </row>
    <row r="49" spans="1:30" ht="22.25" customHeight="1" x14ac:dyDescent="0.2">
      <c r="A49" s="16" t="s">
        <v>48</v>
      </c>
      <c r="B49" s="29">
        <v>4065</v>
      </c>
      <c r="C49" s="30">
        <v>4199</v>
      </c>
      <c r="D49" s="30">
        <v>4353</v>
      </c>
      <c r="E49" s="30">
        <v>4520</v>
      </c>
      <c r="F49" s="30">
        <v>4687</v>
      </c>
      <c r="G49" s="30">
        <v>4845</v>
      </c>
      <c r="H49" s="30">
        <v>4989</v>
      </c>
      <c r="I49" s="30">
        <v>5124</v>
      </c>
      <c r="J49" s="30">
        <v>5250</v>
      </c>
      <c r="K49" s="30">
        <v>5369</v>
      </c>
      <c r="L49" s="30">
        <v>5485</v>
      </c>
      <c r="M49" s="30">
        <v>5594</v>
      </c>
      <c r="N49" s="30">
        <v>5698</v>
      </c>
      <c r="O49" s="30">
        <v>5802</v>
      </c>
      <c r="P49" s="30">
        <v>5916</v>
      </c>
      <c r="Q49" s="30">
        <v>6044</v>
      </c>
      <c r="R49" s="30">
        <v>6190</v>
      </c>
      <c r="S49" s="30">
        <v>6351</v>
      </c>
      <c r="T49" s="30">
        <v>6517</v>
      </c>
      <c r="U49" s="30">
        <v>6675</v>
      </c>
      <c r="V49" s="30">
        <v>6814</v>
      </c>
      <c r="W49" s="30">
        <v>6930</v>
      </c>
      <c r="X49" s="30">
        <v>7028</v>
      </c>
      <c r="Y49" s="30">
        <v>7115</v>
      </c>
      <c r="Z49" s="30">
        <v>7202</v>
      </c>
      <c r="AA49" s="30">
        <v>7297</v>
      </c>
      <c r="AB49" s="19"/>
      <c r="AC49" s="31">
        <f t="shared" si="1"/>
        <v>0.795079950799508</v>
      </c>
      <c r="AD49" s="19"/>
    </row>
    <row r="50" spans="1:30" ht="22.25" customHeight="1" x14ac:dyDescent="0.2">
      <c r="A50" s="16" t="s">
        <v>49</v>
      </c>
      <c r="B50" s="21">
        <v>2461</v>
      </c>
      <c r="C50" s="22">
        <v>2635</v>
      </c>
      <c r="D50" s="22">
        <v>2829</v>
      </c>
      <c r="E50" s="22">
        <v>3033</v>
      </c>
      <c r="F50" s="22">
        <v>3229</v>
      </c>
      <c r="G50" s="22">
        <v>3385</v>
      </c>
      <c r="H50" s="22">
        <v>3501</v>
      </c>
      <c r="I50" s="22">
        <v>3594</v>
      </c>
      <c r="J50" s="22">
        <v>3669</v>
      </c>
      <c r="K50" s="22">
        <v>3737</v>
      </c>
      <c r="L50" s="22">
        <v>3805</v>
      </c>
      <c r="M50" s="22">
        <v>3872</v>
      </c>
      <c r="N50" s="22">
        <v>3940</v>
      </c>
      <c r="O50" s="22">
        <v>4019</v>
      </c>
      <c r="P50" s="22">
        <v>4120</v>
      </c>
      <c r="Q50" s="22">
        <v>4253</v>
      </c>
      <c r="R50" s="22">
        <v>4421</v>
      </c>
      <c r="S50" s="22">
        <v>4621</v>
      </c>
      <c r="T50" s="22">
        <v>4845</v>
      </c>
      <c r="U50" s="22">
        <v>5082</v>
      </c>
      <c r="V50" s="22">
        <v>5323</v>
      </c>
      <c r="W50" s="22">
        <v>5568</v>
      </c>
      <c r="X50" s="22">
        <v>5816</v>
      </c>
      <c r="Y50" s="22">
        <v>6053</v>
      </c>
      <c r="Z50" s="22">
        <v>6263</v>
      </c>
      <c r="AA50" s="22">
        <v>6435</v>
      </c>
      <c r="AB50" s="19"/>
      <c r="AC50" s="23">
        <f t="shared" si="1"/>
        <v>1.6147907354733848</v>
      </c>
      <c r="AD50" s="19"/>
    </row>
    <row r="51" spans="1:30" ht="22.25" customHeight="1" x14ac:dyDescent="0.2">
      <c r="A51" s="16" t="s">
        <v>50</v>
      </c>
      <c r="B51" s="17">
        <v>2018</v>
      </c>
      <c r="C51" s="18">
        <v>1959</v>
      </c>
      <c r="D51" s="18">
        <v>1852</v>
      </c>
      <c r="E51" s="18">
        <v>1724</v>
      </c>
      <c r="F51" s="18">
        <v>1615</v>
      </c>
      <c r="G51" s="18">
        <v>1555</v>
      </c>
      <c r="H51" s="18">
        <v>1554</v>
      </c>
      <c r="I51" s="18">
        <v>1604</v>
      </c>
      <c r="J51" s="18">
        <v>1689</v>
      </c>
      <c r="K51" s="18">
        <v>1784</v>
      </c>
      <c r="L51" s="18">
        <v>1870</v>
      </c>
      <c r="M51" s="18">
        <v>1944</v>
      </c>
      <c r="N51" s="18">
        <v>2010</v>
      </c>
      <c r="O51" s="18">
        <v>2077</v>
      </c>
      <c r="P51" s="18">
        <v>2156</v>
      </c>
      <c r="Q51" s="18">
        <v>2255</v>
      </c>
      <c r="R51" s="18">
        <v>2374</v>
      </c>
      <c r="S51" s="18">
        <v>2509</v>
      </c>
      <c r="T51" s="18">
        <v>2654</v>
      </c>
      <c r="U51" s="18">
        <v>2800</v>
      </c>
      <c r="V51" s="18">
        <v>2940</v>
      </c>
      <c r="W51" s="18">
        <v>3071</v>
      </c>
      <c r="X51" s="18">
        <v>3195</v>
      </c>
      <c r="Y51" s="18">
        <v>3312</v>
      </c>
      <c r="Z51" s="18">
        <v>3421</v>
      </c>
      <c r="AA51" s="18">
        <v>3524</v>
      </c>
      <c r="AB51" s="19"/>
      <c r="AC51" s="20">
        <f t="shared" si="1"/>
        <v>0.74628344895936571</v>
      </c>
      <c r="AD51" s="19"/>
    </row>
    <row r="52" spans="1:30" ht="22.25" customHeight="1" x14ac:dyDescent="0.2">
      <c r="A52" s="16" t="s">
        <v>51</v>
      </c>
      <c r="B52" s="21">
        <v>2247</v>
      </c>
      <c r="C52" s="22">
        <v>2298</v>
      </c>
      <c r="D52" s="22">
        <v>2365</v>
      </c>
      <c r="E52" s="22">
        <v>2441</v>
      </c>
      <c r="F52" s="22">
        <v>2513</v>
      </c>
      <c r="G52" s="22">
        <v>2573</v>
      </c>
      <c r="H52" s="22">
        <v>2615</v>
      </c>
      <c r="I52" s="22">
        <v>2643</v>
      </c>
      <c r="J52" s="22">
        <v>2671</v>
      </c>
      <c r="K52" s="22">
        <v>2711</v>
      </c>
      <c r="L52" s="22">
        <v>2782</v>
      </c>
      <c r="M52" s="22">
        <v>2891</v>
      </c>
      <c r="N52" s="22">
        <v>3032</v>
      </c>
      <c r="O52" s="22">
        <v>3186</v>
      </c>
      <c r="P52" s="22">
        <v>3332</v>
      </c>
      <c r="Q52" s="22">
        <v>3452</v>
      </c>
      <c r="R52" s="22">
        <v>3537</v>
      </c>
      <c r="S52" s="22">
        <v>3594</v>
      </c>
      <c r="T52" s="22">
        <v>3639</v>
      </c>
      <c r="U52" s="22">
        <v>3697</v>
      </c>
      <c r="V52" s="22">
        <v>3785</v>
      </c>
      <c r="W52" s="22">
        <v>3910</v>
      </c>
      <c r="X52" s="22">
        <v>4063</v>
      </c>
      <c r="Y52" s="22">
        <v>4222</v>
      </c>
      <c r="Z52" s="22">
        <v>4354</v>
      </c>
      <c r="AA52" s="22">
        <v>4437</v>
      </c>
      <c r="AB52" s="19"/>
      <c r="AC52" s="23">
        <f t="shared" si="1"/>
        <v>0.97463284379172233</v>
      </c>
      <c r="AD52" s="19"/>
    </row>
    <row r="53" spans="1:30" ht="22.25" customHeight="1" x14ac:dyDescent="0.2">
      <c r="A53" s="16" t="s">
        <v>52</v>
      </c>
      <c r="B53" s="17">
        <v>1197</v>
      </c>
      <c r="C53" s="18">
        <v>1278</v>
      </c>
      <c r="D53" s="18">
        <v>1365</v>
      </c>
      <c r="E53" s="18">
        <v>1452</v>
      </c>
      <c r="F53" s="18">
        <v>1512</v>
      </c>
      <c r="G53" s="18">
        <v>1544</v>
      </c>
      <c r="H53" s="18">
        <v>1559</v>
      </c>
      <c r="I53" s="18">
        <v>1560</v>
      </c>
      <c r="J53" s="18">
        <v>1555</v>
      </c>
      <c r="K53" s="18">
        <v>1555</v>
      </c>
      <c r="L53" s="18">
        <v>1569</v>
      </c>
      <c r="M53" s="18">
        <v>1602</v>
      </c>
      <c r="N53" s="18">
        <v>1651</v>
      </c>
      <c r="O53" s="18">
        <v>1708</v>
      </c>
      <c r="P53" s="18">
        <v>1770</v>
      </c>
      <c r="Q53" s="18">
        <v>1826</v>
      </c>
      <c r="R53" s="18">
        <v>1864</v>
      </c>
      <c r="S53" s="18">
        <v>1889</v>
      </c>
      <c r="T53" s="18">
        <v>1921</v>
      </c>
      <c r="U53" s="18">
        <v>1987</v>
      </c>
      <c r="V53" s="18">
        <v>2107</v>
      </c>
      <c r="W53" s="18">
        <v>2289</v>
      </c>
      <c r="X53" s="18">
        <v>2525</v>
      </c>
      <c r="Y53" s="18">
        <v>2786</v>
      </c>
      <c r="Z53" s="18">
        <v>3030</v>
      </c>
      <c r="AA53" s="18">
        <v>3228</v>
      </c>
      <c r="AB53" s="19"/>
      <c r="AC53" s="20">
        <f t="shared" si="1"/>
        <v>1.6967418546365916</v>
      </c>
      <c r="AD53" s="19"/>
    </row>
    <row r="54" spans="1:30" ht="22.25" customHeight="1" x14ac:dyDescent="0.2">
      <c r="A54" s="16" t="s">
        <v>53</v>
      </c>
      <c r="B54" s="21">
        <v>442</v>
      </c>
      <c r="C54" s="22">
        <v>453</v>
      </c>
      <c r="D54" s="22">
        <v>459</v>
      </c>
      <c r="E54" s="22">
        <v>463</v>
      </c>
      <c r="F54" s="22">
        <v>468</v>
      </c>
      <c r="G54" s="22">
        <v>476</v>
      </c>
      <c r="H54" s="22">
        <v>489</v>
      </c>
      <c r="I54" s="22">
        <v>507</v>
      </c>
      <c r="J54" s="22">
        <v>528</v>
      </c>
      <c r="K54" s="22">
        <v>550</v>
      </c>
      <c r="L54" s="22">
        <v>572</v>
      </c>
      <c r="M54" s="22">
        <v>590</v>
      </c>
      <c r="N54" s="22">
        <v>609</v>
      </c>
      <c r="O54" s="22">
        <v>640</v>
      </c>
      <c r="P54" s="22">
        <v>700</v>
      </c>
      <c r="Q54" s="22">
        <v>800</v>
      </c>
      <c r="R54" s="22">
        <v>946</v>
      </c>
      <c r="S54" s="22">
        <v>1130</v>
      </c>
      <c r="T54" s="22">
        <v>1335</v>
      </c>
      <c r="U54" s="22">
        <v>1540</v>
      </c>
      <c r="V54" s="22">
        <v>1726</v>
      </c>
      <c r="W54" s="22">
        <v>1888</v>
      </c>
      <c r="X54" s="22">
        <v>2029</v>
      </c>
      <c r="Y54" s="22">
        <v>2148</v>
      </c>
      <c r="Z54" s="22">
        <v>2249</v>
      </c>
      <c r="AA54" s="22">
        <v>2333</v>
      </c>
      <c r="AB54" s="19"/>
      <c r="AC54" s="23">
        <f t="shared" si="1"/>
        <v>4.2782805429864252</v>
      </c>
      <c r="AD54" s="19"/>
    </row>
    <row r="55" spans="1:30" ht="22.25" customHeight="1" x14ac:dyDescent="0.2">
      <c r="A55" s="16" t="s">
        <v>54</v>
      </c>
      <c r="B55" s="17">
        <v>12411</v>
      </c>
      <c r="C55" s="18">
        <v>12927</v>
      </c>
      <c r="D55" s="18">
        <v>13440</v>
      </c>
      <c r="E55" s="18">
        <v>13884</v>
      </c>
      <c r="F55" s="18">
        <v>14272</v>
      </c>
      <c r="G55" s="18">
        <v>14607</v>
      </c>
      <c r="H55" s="18">
        <v>14873</v>
      </c>
      <c r="I55" s="18">
        <v>15086</v>
      </c>
      <c r="J55" s="18">
        <v>15307</v>
      </c>
      <c r="K55" s="18">
        <v>15621</v>
      </c>
      <c r="L55" s="18">
        <v>16085</v>
      </c>
      <c r="M55" s="18">
        <v>16729</v>
      </c>
      <c r="N55" s="18">
        <v>17527</v>
      </c>
      <c r="O55" s="18">
        <v>18403</v>
      </c>
      <c r="P55" s="18">
        <v>19251</v>
      </c>
      <c r="Q55" s="18">
        <v>19994</v>
      </c>
      <c r="R55" s="18">
        <v>20603</v>
      </c>
      <c r="S55" s="18">
        <v>21102</v>
      </c>
      <c r="T55" s="18">
        <v>21528</v>
      </c>
      <c r="U55" s="18">
        <v>21937</v>
      </c>
      <c r="V55" s="18">
        <v>22375</v>
      </c>
      <c r="W55" s="18">
        <v>22847</v>
      </c>
      <c r="X55" s="18">
        <v>23340</v>
      </c>
      <c r="Y55" s="18">
        <v>23847</v>
      </c>
      <c r="Z55" s="18">
        <v>24355</v>
      </c>
      <c r="AA55" s="18">
        <v>24854</v>
      </c>
      <c r="AB55" s="34"/>
      <c r="AC55" s="20">
        <f t="shared" si="1"/>
        <v>1.0025783579083072</v>
      </c>
      <c r="AD55" s="34"/>
    </row>
    <row r="56" spans="1:30" ht="22.25" customHeight="1" x14ac:dyDescent="0.2">
      <c r="A56" s="35" t="s">
        <v>55</v>
      </c>
      <c r="B56" s="21">
        <v>1409</v>
      </c>
      <c r="C56" s="22">
        <v>1480</v>
      </c>
      <c r="D56" s="22">
        <v>1557</v>
      </c>
      <c r="E56" s="22">
        <v>1641</v>
      </c>
      <c r="F56" s="22">
        <v>1730</v>
      </c>
      <c r="G56" s="22">
        <v>1824</v>
      </c>
      <c r="H56" s="22">
        <v>1925</v>
      </c>
      <c r="I56" s="22">
        <v>2030</v>
      </c>
      <c r="J56" s="22">
        <v>2132</v>
      </c>
      <c r="K56" s="22">
        <v>2224</v>
      </c>
      <c r="L56" s="22">
        <v>2306</v>
      </c>
      <c r="M56" s="22">
        <v>2376</v>
      </c>
      <c r="N56" s="22">
        <v>2436</v>
      </c>
      <c r="O56" s="22">
        <v>2489</v>
      </c>
      <c r="P56" s="22">
        <v>2542</v>
      </c>
      <c r="Q56" s="22">
        <v>2601</v>
      </c>
      <c r="R56" s="22">
        <v>2666</v>
      </c>
      <c r="S56" s="22">
        <v>2738</v>
      </c>
      <c r="T56" s="22">
        <v>2814</v>
      </c>
      <c r="U56" s="22">
        <v>2893</v>
      </c>
      <c r="V56" s="22">
        <v>2975</v>
      </c>
      <c r="W56" s="22">
        <v>3059</v>
      </c>
      <c r="X56" s="22">
        <v>3146</v>
      </c>
      <c r="Y56" s="22">
        <v>3236</v>
      </c>
      <c r="Z56" s="22">
        <v>3328</v>
      </c>
      <c r="AA56" s="22">
        <v>3423</v>
      </c>
      <c r="AB56" s="36"/>
      <c r="AC56" s="23">
        <f t="shared" si="1"/>
        <v>1.4293825408090846</v>
      </c>
      <c r="AD56" s="36"/>
    </row>
    <row r="57" spans="1:30" ht="22.25" customHeight="1" x14ac:dyDescent="0.2">
      <c r="A57" s="35" t="s">
        <v>56</v>
      </c>
      <c r="B57" s="17">
        <v>6093</v>
      </c>
      <c r="C57" s="18">
        <v>6299</v>
      </c>
      <c r="D57" s="18">
        <v>6508</v>
      </c>
      <c r="E57" s="18">
        <v>6721</v>
      </c>
      <c r="F57" s="18">
        <v>6940</v>
      </c>
      <c r="G57" s="18">
        <v>7184</v>
      </c>
      <c r="H57" s="18">
        <v>7443</v>
      </c>
      <c r="I57" s="18">
        <v>7712</v>
      </c>
      <c r="J57" s="18">
        <v>7984</v>
      </c>
      <c r="K57" s="18">
        <v>8250</v>
      </c>
      <c r="L57" s="18">
        <v>8504</v>
      </c>
      <c r="M57" s="18">
        <v>8737</v>
      </c>
      <c r="N57" s="18">
        <v>8953</v>
      </c>
      <c r="O57" s="18">
        <v>9177</v>
      </c>
      <c r="P57" s="18">
        <v>9442</v>
      </c>
      <c r="Q57" s="18">
        <v>9771</v>
      </c>
      <c r="R57" s="18">
        <v>10184</v>
      </c>
      <c r="S57" s="18">
        <v>10667</v>
      </c>
      <c r="T57" s="18">
        <v>11172</v>
      </c>
      <c r="U57" s="18">
        <v>11628</v>
      </c>
      <c r="V57" s="18">
        <v>11989</v>
      </c>
      <c r="W57" s="18">
        <v>12225</v>
      </c>
      <c r="X57" s="18">
        <v>12359</v>
      </c>
      <c r="Y57" s="18">
        <v>12450</v>
      </c>
      <c r="Z57" s="18">
        <v>12588</v>
      </c>
      <c r="AA57" s="18">
        <v>12837</v>
      </c>
      <c r="AB57" s="36"/>
      <c r="AC57" s="20">
        <f t="shared" si="1"/>
        <v>1.1068439192516002</v>
      </c>
      <c r="AD57" s="36"/>
    </row>
    <row r="58" spans="1:30" ht="22.25" customHeight="1" x14ac:dyDescent="0.2">
      <c r="A58" s="35" t="s">
        <v>57</v>
      </c>
      <c r="B58" s="21">
        <v>31966</v>
      </c>
      <c r="C58" s="22">
        <v>32934</v>
      </c>
      <c r="D58" s="22">
        <v>33778</v>
      </c>
      <c r="E58" s="22">
        <v>34626</v>
      </c>
      <c r="F58" s="22">
        <v>35484</v>
      </c>
      <c r="G58" s="22">
        <v>36356</v>
      </c>
      <c r="H58" s="22">
        <v>37243</v>
      </c>
      <c r="I58" s="22">
        <v>38143</v>
      </c>
      <c r="J58" s="22">
        <v>39055</v>
      </c>
      <c r="K58" s="22">
        <v>39975</v>
      </c>
      <c r="L58" s="22">
        <v>40900</v>
      </c>
      <c r="M58" s="22">
        <v>41878</v>
      </c>
      <c r="N58" s="22">
        <v>42884</v>
      </c>
      <c r="O58" s="22">
        <v>43894</v>
      </c>
      <c r="P58" s="22">
        <v>44907</v>
      </c>
      <c r="Q58" s="22">
        <v>45919</v>
      </c>
      <c r="R58" s="22">
        <v>46928</v>
      </c>
      <c r="S58" s="22">
        <v>47935</v>
      </c>
      <c r="T58" s="22">
        <v>48946</v>
      </c>
      <c r="U58" s="22">
        <v>49969</v>
      </c>
      <c r="V58" s="22">
        <v>51012</v>
      </c>
      <c r="W58" s="22">
        <v>52078</v>
      </c>
      <c r="X58" s="22">
        <v>53155</v>
      </c>
      <c r="Y58" s="22">
        <v>54229</v>
      </c>
      <c r="Z58" s="22">
        <v>55279</v>
      </c>
      <c r="AA58" s="22">
        <v>56288</v>
      </c>
      <c r="AB58" s="36"/>
      <c r="AC58" s="23">
        <f t="shared" si="1"/>
        <v>0.76087092535819312</v>
      </c>
      <c r="AD58" s="36"/>
    </row>
    <row r="59" spans="1:30" ht="22.25" customHeight="1" x14ac:dyDescent="0.2">
      <c r="A59" s="35" t="s">
        <v>58</v>
      </c>
      <c r="B59" s="17">
        <v>1428</v>
      </c>
      <c r="C59" s="18">
        <v>1506</v>
      </c>
      <c r="D59" s="18">
        <v>1585</v>
      </c>
      <c r="E59" s="18">
        <v>1668</v>
      </c>
      <c r="F59" s="18">
        <v>1752</v>
      </c>
      <c r="G59" s="18">
        <v>1838</v>
      </c>
      <c r="H59" s="18">
        <v>1939</v>
      </c>
      <c r="I59" s="18">
        <v>2059</v>
      </c>
      <c r="J59" s="18">
        <v>2186</v>
      </c>
      <c r="K59" s="18">
        <v>2309</v>
      </c>
      <c r="L59" s="18">
        <v>2428</v>
      </c>
      <c r="M59" s="18">
        <v>2526</v>
      </c>
      <c r="N59" s="18">
        <v>2614</v>
      </c>
      <c r="O59" s="18">
        <v>2745</v>
      </c>
      <c r="P59" s="18">
        <v>2995</v>
      </c>
      <c r="Q59" s="18">
        <v>3413</v>
      </c>
      <c r="R59" s="18">
        <v>4030</v>
      </c>
      <c r="S59" s="18">
        <v>4813</v>
      </c>
      <c r="T59" s="18">
        <v>5669</v>
      </c>
      <c r="U59" s="18">
        <v>6462</v>
      </c>
      <c r="V59" s="18">
        <v>7096</v>
      </c>
      <c r="W59" s="18">
        <v>7531</v>
      </c>
      <c r="X59" s="18">
        <v>7796</v>
      </c>
      <c r="Y59" s="18">
        <v>7942</v>
      </c>
      <c r="Z59" s="18">
        <v>8054</v>
      </c>
      <c r="AA59" s="18">
        <v>8192</v>
      </c>
      <c r="AB59" s="36"/>
      <c r="AC59" s="20">
        <f t="shared" si="1"/>
        <v>4.7366946778711485</v>
      </c>
      <c r="AD59" s="36"/>
    </row>
    <row r="60" spans="1:30" ht="22.25" customHeight="1" x14ac:dyDescent="0.2">
      <c r="A60" s="35" t="s">
        <v>59</v>
      </c>
      <c r="B60" s="21">
        <v>2468</v>
      </c>
      <c r="C60" s="22">
        <v>2661</v>
      </c>
      <c r="D60" s="22">
        <v>2877</v>
      </c>
      <c r="E60" s="22">
        <v>3107</v>
      </c>
      <c r="F60" s="22">
        <v>3344</v>
      </c>
      <c r="G60" s="22">
        <v>3568</v>
      </c>
      <c r="H60" s="22">
        <v>3778</v>
      </c>
      <c r="I60" s="22">
        <v>3981</v>
      </c>
      <c r="J60" s="22">
        <v>4181</v>
      </c>
      <c r="K60" s="22">
        <v>4387</v>
      </c>
      <c r="L60" s="22">
        <v>4603</v>
      </c>
      <c r="M60" s="22">
        <v>4830</v>
      </c>
      <c r="N60" s="22">
        <v>5067</v>
      </c>
      <c r="O60" s="22">
        <v>5314</v>
      </c>
      <c r="P60" s="22">
        <v>5568</v>
      </c>
      <c r="Q60" s="22">
        <v>5828</v>
      </c>
      <c r="R60" s="22">
        <v>6093</v>
      </c>
      <c r="S60" s="22">
        <v>6364</v>
      </c>
      <c r="T60" s="22">
        <v>6642</v>
      </c>
      <c r="U60" s="22">
        <v>6928</v>
      </c>
      <c r="V60" s="22">
        <v>7223</v>
      </c>
      <c r="W60" s="22">
        <v>7528</v>
      </c>
      <c r="X60" s="22">
        <v>7841</v>
      </c>
      <c r="Y60" s="22">
        <v>8164</v>
      </c>
      <c r="Z60" s="22">
        <v>8496</v>
      </c>
      <c r="AA60" s="22">
        <v>8837</v>
      </c>
      <c r="AB60" s="36"/>
      <c r="AC60" s="23">
        <f t="shared" si="1"/>
        <v>2.5806320907617506</v>
      </c>
      <c r="AD60" s="36"/>
    </row>
    <row r="61" spans="1:30" ht="22.25" customHeight="1" x14ac:dyDescent="0.2">
      <c r="A61" s="37" t="s">
        <v>60</v>
      </c>
      <c r="B61" s="52">
        <f t="shared" ref="B61:AA61" si="2">B42+B30+B13+B4</f>
        <v>1036246</v>
      </c>
      <c r="C61" s="53">
        <f t="shared" si="2"/>
        <v>1071223</v>
      </c>
      <c r="D61" s="53">
        <f t="shared" si="2"/>
        <v>1105953</v>
      </c>
      <c r="E61" s="53">
        <f t="shared" si="2"/>
        <v>1140795</v>
      </c>
      <c r="F61" s="53">
        <f t="shared" si="2"/>
        <v>1175869</v>
      </c>
      <c r="G61" s="53">
        <f t="shared" si="2"/>
        <v>1211260</v>
      </c>
      <c r="H61" s="53">
        <f t="shared" si="2"/>
        <v>1246830</v>
      </c>
      <c r="I61" s="53">
        <f t="shared" si="2"/>
        <v>1282513</v>
      </c>
      <c r="J61" s="53">
        <f t="shared" si="2"/>
        <v>1318608</v>
      </c>
      <c r="K61" s="53">
        <f t="shared" si="2"/>
        <v>1355227</v>
      </c>
      <c r="L61" s="53">
        <f t="shared" si="2"/>
        <v>1392740</v>
      </c>
      <c r="M61" s="53">
        <f t="shared" si="2"/>
        <v>1434892</v>
      </c>
      <c r="N61" s="53">
        <f t="shared" si="2"/>
        <v>1480516</v>
      </c>
      <c r="O61" s="53">
        <f t="shared" si="2"/>
        <v>1526881</v>
      </c>
      <c r="P61" s="53">
        <f t="shared" si="2"/>
        <v>1574032</v>
      </c>
      <c r="Q61" s="53">
        <f t="shared" si="2"/>
        <v>1621843</v>
      </c>
      <c r="R61" s="53">
        <f t="shared" si="2"/>
        <v>1669525</v>
      </c>
      <c r="S61" s="53">
        <f t="shared" si="2"/>
        <v>1717471</v>
      </c>
      <c r="T61" s="53">
        <f t="shared" si="2"/>
        <v>1766092</v>
      </c>
      <c r="U61" s="53">
        <f t="shared" si="2"/>
        <v>1815202</v>
      </c>
      <c r="V61" s="53">
        <f t="shared" si="2"/>
        <v>1864836</v>
      </c>
      <c r="W61" s="53">
        <f t="shared" si="2"/>
        <v>1914899</v>
      </c>
      <c r="X61" s="53">
        <f t="shared" si="2"/>
        <v>1964945</v>
      </c>
      <c r="Y61" s="53">
        <f t="shared" si="2"/>
        <v>2014763</v>
      </c>
      <c r="Z61" s="53">
        <f t="shared" si="2"/>
        <v>2064211</v>
      </c>
      <c r="AA61" s="53">
        <f t="shared" si="2"/>
        <v>2113138</v>
      </c>
      <c r="AB61" s="40"/>
      <c r="AC61" s="41">
        <f t="shared" si="1"/>
        <v>1.0392242768608999</v>
      </c>
      <c r="AD61" s="40"/>
    </row>
    <row r="62" spans="1:30" ht="36.25" customHeight="1" x14ac:dyDescent="0.2">
      <c r="A62" s="37"/>
      <c r="B62" s="136" t="s">
        <v>76</v>
      </c>
      <c r="C62" s="137"/>
      <c r="D62" s="137"/>
      <c r="E62" s="137"/>
      <c r="F62" s="137"/>
      <c r="G62" s="137"/>
      <c r="H62" s="137"/>
      <c r="I62" s="137"/>
      <c r="J62" s="137"/>
      <c r="K62" s="137"/>
      <c r="L62" s="54"/>
      <c r="M62" s="54"/>
      <c r="N62" s="54"/>
      <c r="O62" s="54"/>
      <c r="P62" s="54"/>
      <c r="Q62" s="54"/>
      <c r="R62" s="54"/>
      <c r="S62" s="54"/>
      <c r="T62" s="54"/>
      <c r="U62" s="54"/>
      <c r="V62" s="54"/>
      <c r="W62" s="54"/>
      <c r="X62" s="54"/>
      <c r="Y62" s="54"/>
      <c r="Z62" s="54"/>
      <c r="AA62" s="54"/>
      <c r="AB62" s="44"/>
      <c r="AC62" s="44"/>
      <c r="AD62" s="44"/>
    </row>
  </sheetData>
  <mergeCells count="2">
    <mergeCell ref="A1:AD1"/>
    <mergeCell ref="B62:K62"/>
  </mergeCells>
  <pageMargins left="1" right="1" top="1" bottom="1" header="0.25" footer="0.25"/>
  <pageSetup orientation="portrait"/>
  <headerFooter>
    <oddFooter>&amp;C&amp;"Helvetica,Regular"&amp;12&amp;K000000&amp;P</oddFooter>
  </headerFooter>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D61"/>
  <sheetViews>
    <sheetView showGridLines="0" workbookViewId="0">
      <pane xSplit="1" ySplit="3" topLeftCell="B47" activePane="bottomRight" state="frozen"/>
      <selection pane="topRight"/>
      <selection pane="bottomLeft"/>
      <selection pane="bottomRight" activeCell="B4" sqref="B4"/>
    </sheetView>
  </sheetViews>
  <sheetFormatPr baseColWidth="10" defaultColWidth="12.25" defaultRowHeight="21.75" customHeight="1" x14ac:dyDescent="0.2"/>
  <cols>
    <col min="1" max="1" width="22.25" style="55" customWidth="1"/>
    <col min="2" max="2" width="10.875" style="55" customWidth="1"/>
    <col min="3" max="27" width="9.75" style="55" customWidth="1"/>
    <col min="28" max="28" width="1.875" style="55" customWidth="1"/>
    <col min="29" max="29" width="9" style="55" customWidth="1"/>
    <col min="30" max="30" width="3.125" style="55" customWidth="1"/>
    <col min="31" max="256" width="12.25" customWidth="1"/>
  </cols>
  <sheetData>
    <row r="1" spans="1:30" ht="30" customHeight="1" x14ac:dyDescent="0.2">
      <c r="A1" s="135" t="s">
        <v>63</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row>
    <row r="2" spans="1:30" ht="22.5" customHeight="1" x14ac:dyDescent="0.25">
      <c r="A2" s="2"/>
      <c r="B2" s="4"/>
      <c r="C2" s="4"/>
      <c r="D2" s="4"/>
      <c r="E2" s="4"/>
      <c r="F2" s="4"/>
      <c r="G2" s="4"/>
      <c r="H2" s="4"/>
      <c r="I2" s="4"/>
      <c r="J2" s="4"/>
      <c r="K2" s="4"/>
      <c r="L2" s="4"/>
      <c r="M2" s="4"/>
      <c r="N2" s="4"/>
      <c r="O2" s="4"/>
      <c r="P2" s="4"/>
      <c r="Q2" s="4"/>
      <c r="R2" s="4"/>
      <c r="S2" s="4"/>
      <c r="T2" s="4"/>
      <c r="U2" s="4"/>
      <c r="V2" s="4"/>
      <c r="W2" s="4"/>
      <c r="X2" s="4"/>
      <c r="Y2" s="4"/>
      <c r="Z2" s="4"/>
      <c r="AA2" s="4"/>
      <c r="AB2" s="4"/>
      <c r="AC2" s="4"/>
      <c r="AD2" s="5"/>
    </row>
    <row r="3" spans="1:30" ht="36.75" customHeight="1" x14ac:dyDescent="0.25">
      <c r="A3" s="6" t="s">
        <v>1</v>
      </c>
      <c r="B3" s="7">
        <v>1990</v>
      </c>
      <c r="C3" s="7">
        <v>1991</v>
      </c>
      <c r="D3" s="7">
        <v>1992</v>
      </c>
      <c r="E3" s="7">
        <v>1993</v>
      </c>
      <c r="F3" s="7">
        <v>1994</v>
      </c>
      <c r="G3" s="7">
        <v>1995</v>
      </c>
      <c r="H3" s="7">
        <v>1996</v>
      </c>
      <c r="I3" s="7">
        <v>1997</v>
      </c>
      <c r="J3" s="7">
        <v>1998</v>
      </c>
      <c r="K3" s="7">
        <v>1999</v>
      </c>
      <c r="L3" s="7">
        <v>2000</v>
      </c>
      <c r="M3" s="7">
        <v>2001</v>
      </c>
      <c r="N3" s="7">
        <v>2002</v>
      </c>
      <c r="O3" s="7">
        <v>2003</v>
      </c>
      <c r="P3" s="7">
        <v>2004</v>
      </c>
      <c r="Q3" s="7">
        <v>2005</v>
      </c>
      <c r="R3" s="7">
        <v>2006</v>
      </c>
      <c r="S3" s="7">
        <v>2007</v>
      </c>
      <c r="T3" s="7">
        <v>2008</v>
      </c>
      <c r="U3" s="7">
        <v>2009</v>
      </c>
      <c r="V3" s="7">
        <v>2010</v>
      </c>
      <c r="W3" s="7">
        <v>2011</v>
      </c>
      <c r="X3" s="7">
        <v>2012</v>
      </c>
      <c r="Y3" s="7">
        <v>2013</v>
      </c>
      <c r="Z3" s="7">
        <v>2014</v>
      </c>
      <c r="AA3" s="7">
        <v>2015</v>
      </c>
      <c r="AB3" s="8"/>
      <c r="AC3" s="56" t="s">
        <v>64</v>
      </c>
      <c r="AD3" s="10"/>
    </row>
    <row r="4" spans="1:30" ht="23.25" customHeight="1" x14ac:dyDescent="0.2">
      <c r="A4" s="11" t="s">
        <v>3</v>
      </c>
      <c r="B4" s="57">
        <f>'Population Urban - Urban Popula'!B4/'Population Total - Country Popu'!C4</f>
        <v>0.33855946180083585</v>
      </c>
      <c r="C4" s="58">
        <f>'Population Urban - Urban Popula'!C4/'Population Total - Country Popu'!D4</f>
        <v>0.34600522006507206</v>
      </c>
      <c r="D4" s="58">
        <f>'Population Urban - Urban Popula'!D4/'Population Total - Country Popu'!E4</f>
        <v>0.35354135381894364</v>
      </c>
      <c r="E4" s="58">
        <f>'Population Urban - Urban Popula'!E4/'Population Total - Country Popu'!F4</f>
        <v>0.36128252508916125</v>
      </c>
      <c r="F4" s="58">
        <f>'Population Urban - Urban Popula'!F4/'Population Total - Country Popu'!G4</f>
        <v>0.36923621828817543</v>
      </c>
      <c r="G4" s="58">
        <f>'Population Urban - Urban Popula'!G4/'Population Total - Country Popu'!H4</f>
        <v>0.37737070325034899</v>
      </c>
      <c r="H4" s="58">
        <f>'Population Urban - Urban Popula'!H4/'Population Total - Country Popu'!I4</f>
        <v>0.38558782992259683</v>
      </c>
      <c r="I4" s="58">
        <f>'Population Urban - Urban Popula'!I4/'Population Total - Country Popu'!J4</f>
        <v>0.3939054915432868</v>
      </c>
      <c r="J4" s="58">
        <f>'Population Urban - Urban Popula'!J4/'Population Total - Country Popu'!K4</f>
        <v>0.40239221439289924</v>
      </c>
      <c r="K4" s="58">
        <f>'Population Urban - Urban Popula'!K4/'Population Total - Country Popu'!L4</f>
        <v>0.41101053138890575</v>
      </c>
      <c r="L4" s="58">
        <f>'Population Urban - Urban Popula'!L4/'Population Total - Country Popu'!M4</f>
        <v>0.41976129741842516</v>
      </c>
      <c r="M4" s="58">
        <f>'Population Urban - Urban Popula'!M4/'Population Total - Country Popu'!N4</f>
        <v>0.43129089238470925</v>
      </c>
      <c r="N4" s="58">
        <f>'Population Urban - Urban Popula'!N4/'Population Total - Country Popu'!O4</f>
        <v>0.4440967305484273</v>
      </c>
      <c r="O4" s="58">
        <f>'Population Urban - Urban Popula'!O4/'Population Total - Country Popu'!P4</f>
        <v>0.4569464475636883</v>
      </c>
      <c r="P4" s="58">
        <f>'Population Urban - Urban Popula'!P4/'Population Total - Country Popu'!Q4</f>
        <v>0.46984621498215667</v>
      </c>
      <c r="Q4" s="58">
        <f>'Population Urban - Urban Popula'!Q4/'Population Total - Country Popu'!R4</f>
        <v>0.48273011924802778</v>
      </c>
      <c r="R4" s="58">
        <f>'Population Urban - Urban Popula'!R4/'Population Total - Country Popu'!S4</f>
        <v>0.49506528464671035</v>
      </c>
      <c r="S4" s="58">
        <f>'Population Urban - Urban Popula'!S4/'Population Total - Country Popu'!T4</f>
        <v>0.50714165772270159</v>
      </c>
      <c r="T4" s="58">
        <f>'Population Urban - Urban Popula'!T4/'Population Total - Country Popu'!U4</f>
        <v>0.51923432170600459</v>
      </c>
      <c r="U4" s="58">
        <f>'Population Urban - Urban Popula'!U4/'Population Total - Country Popu'!V4</f>
        <v>0.53128151788227607</v>
      </c>
      <c r="V4" s="58">
        <f>'Population Urban - Urban Popula'!V4/'Population Total - Country Popu'!W4</f>
        <v>0.54332439533600951</v>
      </c>
      <c r="W4" s="58">
        <f>'Population Urban - Urban Popula'!W4/'Population Total - Country Popu'!X4</f>
        <v>0.55533274142697686</v>
      </c>
      <c r="X4" s="58">
        <f>'Population Urban - Urban Popula'!X4/'Population Total - Country Popu'!Y4</f>
        <v>0.56701847685956663</v>
      </c>
      <c r="Y4" s="58">
        <f>'Population Urban - Urban Popula'!Y4/'Population Total - Country Popu'!Z4</f>
        <v>0.57834091289092404</v>
      </c>
      <c r="Z4" s="58">
        <f>'Population Urban - Urban Popula'!Z4/'Population Total - Country Popu'!AA4</f>
        <v>0.58931055878130945</v>
      </c>
      <c r="AA4" s="58">
        <f>'Population Urban - Urban Popula'!AA4/'Population Total - Country Popu'!AB4</f>
        <v>0.59992342260645271</v>
      </c>
      <c r="AB4" s="14"/>
      <c r="AC4" s="15">
        <f t="shared" ref="AC4:AC35" si="0">AA4-B4</f>
        <v>0.26136396080561686</v>
      </c>
      <c r="AD4" s="14"/>
    </row>
    <row r="5" spans="1:30" ht="22.25" customHeight="1" x14ac:dyDescent="0.2">
      <c r="A5" s="16" t="s">
        <v>4</v>
      </c>
      <c r="B5" s="59">
        <f>'Population Urban - Urban Popula'!B5/'Population Total - Country Popu'!C5</f>
        <v>0.26442365858409222</v>
      </c>
      <c r="C5" s="60">
        <f>'Population Urban - Urban Popula'!C5/'Population Total - Country Popu'!D5</f>
        <v>0.27311649625361789</v>
      </c>
      <c r="D5" s="60">
        <f>'Population Urban - Urban Popula'!D5/'Population Total - Country Popu'!E5</f>
        <v>0.28199854029819621</v>
      </c>
      <c r="E5" s="60">
        <f>'Population Urban - Urban Popula'!E5/'Population Total - Country Popu'!F5</f>
        <v>0.2910278096519342</v>
      </c>
      <c r="F5" s="60">
        <f>'Population Urban - Urban Popula'!F5/'Population Total - Country Popu'!G5</f>
        <v>0.30023851435898857</v>
      </c>
      <c r="G5" s="60">
        <f>'Population Urban - Urban Popula'!G5/'Population Total - Country Popu'!H5</f>
        <v>0.30961325413262375</v>
      </c>
      <c r="H5" s="60">
        <f>'Population Urban - Urban Popula'!H5/'Population Total - Country Popu'!I5</f>
        <v>0.31916015504484746</v>
      </c>
      <c r="I5" s="60">
        <f>'Population Urban - Urban Popula'!I5/'Population Total - Country Popu'!J5</f>
        <v>0.32883513574145878</v>
      </c>
      <c r="J5" s="60">
        <f>'Population Urban - Urban Popula'!J5/'Population Total - Country Popu'!K5</f>
        <v>0.33867073235311085</v>
      </c>
      <c r="K5" s="60">
        <f>'Population Urban - Urban Popula'!K5/'Population Total - Country Popu'!L5</f>
        <v>0.34864778873687557</v>
      </c>
      <c r="L5" s="60">
        <f>'Population Urban - Urban Popula'!L5/'Population Total - Country Popu'!M5</f>
        <v>0.35877272382927911</v>
      </c>
      <c r="M5" s="60">
        <f>'Population Urban - Urban Popula'!M5/'Population Total - Country Popu'!N5</f>
        <v>0.37092531194434308</v>
      </c>
      <c r="N5" s="60">
        <f>'Population Urban - Urban Popula'!N5/'Population Total - Country Popu'!O5</f>
        <v>0.38425426264666235</v>
      </c>
      <c r="O5" s="60">
        <f>'Population Urban - Urban Popula'!O5/'Population Total - Country Popu'!P5</f>
        <v>0.39775945840145532</v>
      </c>
      <c r="P5" s="60">
        <f>'Population Urban - Urban Popula'!P5/'Population Total - Country Popu'!Q5</f>
        <v>0.41144096445856043</v>
      </c>
      <c r="Q5" s="60">
        <f>'Population Urban - Urban Popula'!Q5/'Population Total - Country Popu'!R5</f>
        <v>0.42522210598424948</v>
      </c>
      <c r="R5" s="60">
        <f>'Population Urban - Urban Popula'!R5/'Population Total - Country Popu'!S5</f>
        <v>0.43867869751897604</v>
      </c>
      <c r="S5" s="60">
        <f>'Population Urban - Urban Popula'!S5/'Population Total - Country Popu'!T5</f>
        <v>0.45198914223018949</v>
      </c>
      <c r="T5" s="60">
        <f>'Population Urban - Urban Popula'!T5/'Population Total - Country Popu'!U5</f>
        <v>0.46538738528061796</v>
      </c>
      <c r="U5" s="60">
        <f>'Population Urban - Urban Popula'!U5/'Population Total - Country Popu'!V5</f>
        <v>0.4787995985933004</v>
      </c>
      <c r="V5" s="60">
        <f>'Population Urban - Urban Popula'!V5/'Population Total - Country Popu'!W5</f>
        <v>0.49226037838803782</v>
      </c>
      <c r="W5" s="60">
        <f>'Population Urban - Urban Popula'!W5/'Population Total - Country Popu'!X5</f>
        <v>0.50573280523808128</v>
      </c>
      <c r="X5" s="60">
        <f>'Population Urban - Urban Popula'!X5/'Population Total - Country Popu'!Y5</f>
        <v>0.51889126511820427</v>
      </c>
      <c r="Y5" s="60">
        <f>'Population Urban - Urban Popula'!Y5/'Population Total - Country Popu'!Z5</f>
        <v>0.53168053222976586</v>
      </c>
      <c r="Z5" s="60">
        <f>'Population Urban - Urban Popula'!Z5/'Population Total - Country Popu'!AA5</f>
        <v>0.54410152505696718</v>
      </c>
      <c r="AA5" s="60">
        <f>'Population Urban - Urban Popula'!AA5/'Population Total - Country Popu'!AB5</f>
        <v>0.55614028954321071</v>
      </c>
      <c r="AB5" s="19"/>
      <c r="AC5" s="20">
        <f t="shared" si="0"/>
        <v>0.29171663095911848</v>
      </c>
      <c r="AD5" s="19"/>
    </row>
    <row r="6" spans="1:30" ht="22.25" customHeight="1" x14ac:dyDescent="0.2">
      <c r="A6" s="16" t="s">
        <v>5</v>
      </c>
      <c r="B6" s="61">
        <f>'Population Urban - Urban Popula'!B6/'Population Total - Country Popu'!C6</f>
        <v>0.99516741456679325</v>
      </c>
      <c r="C6" s="62">
        <f>'Population Urban - Urban Popula'!C6/'Population Total - Country Popu'!D6</f>
        <v>0.99829234972677594</v>
      </c>
      <c r="D6" s="62">
        <f>'Population Urban - Urban Popula'!D6/'Population Total - Country Popu'!E6</f>
        <v>0.99983082388766709</v>
      </c>
      <c r="E6" s="62">
        <f>'Population Urban - Urban Popula'!E6/'Population Total - Country Popu'!F6</f>
        <v>1</v>
      </c>
      <c r="F6" s="62">
        <f>'Population Urban - Urban Popula'!F6/'Population Total - Country Popu'!G6</f>
        <v>1</v>
      </c>
      <c r="G6" s="62">
        <f>'Population Urban - Urban Popula'!G6/'Population Total - Country Popu'!H6</f>
        <v>1</v>
      </c>
      <c r="H6" s="62">
        <f>'Population Urban - Urban Popula'!H6/'Population Total - Country Popu'!I6</f>
        <v>1</v>
      </c>
      <c r="I6" s="62">
        <f>'Population Urban - Urban Popula'!I6/'Population Total - Country Popu'!J6</f>
        <v>1</v>
      </c>
      <c r="J6" s="62">
        <f>'Population Urban - Urban Popula'!J6/'Population Total - Country Popu'!K6</f>
        <v>1</v>
      </c>
      <c r="K6" s="62">
        <f>'Population Urban - Urban Popula'!K6/'Population Total - Country Popu'!L6</f>
        <v>1</v>
      </c>
      <c r="L6" s="62">
        <f>'Population Urban - Urban Popula'!L6/'Population Total - Country Popu'!M6</f>
        <v>1</v>
      </c>
      <c r="M6" s="62">
        <f>'Population Urban - Urban Popula'!M6/'Population Total - Country Popu'!N6</f>
        <v>1</v>
      </c>
      <c r="N6" s="62">
        <f>'Population Urban - Urban Popula'!N6/'Population Total - Country Popu'!O6</f>
        <v>1</v>
      </c>
      <c r="O6" s="62">
        <f>'Population Urban - Urban Popula'!O6/'Population Total - Country Popu'!P6</f>
        <v>1</v>
      </c>
      <c r="P6" s="62">
        <f>'Population Urban - Urban Popula'!P6/'Population Total - Country Popu'!Q6</f>
        <v>1</v>
      </c>
      <c r="Q6" s="62">
        <f>'Population Urban - Urban Popula'!Q6/'Population Total - Country Popu'!R6</f>
        <v>1</v>
      </c>
      <c r="R6" s="62">
        <f>'Population Urban - Urban Popula'!R6/'Population Total - Country Popu'!S6</f>
        <v>1</v>
      </c>
      <c r="S6" s="62">
        <f>'Population Urban - Urban Popula'!S6/'Population Total - Country Popu'!T6</f>
        <v>1</v>
      </c>
      <c r="T6" s="62">
        <f>'Population Urban - Urban Popula'!T6/'Population Total - Country Popu'!U6</f>
        <v>1</v>
      </c>
      <c r="U6" s="62">
        <f>'Population Urban - Urban Popula'!U6/'Population Total - Country Popu'!V6</f>
        <v>1</v>
      </c>
      <c r="V6" s="62">
        <f>'Population Urban - Urban Popula'!V6/'Population Total - Country Popu'!W6</f>
        <v>1</v>
      </c>
      <c r="W6" s="62">
        <f>'Population Urban - Urban Popula'!W6/'Population Total - Country Popu'!X6</f>
        <v>1</v>
      </c>
      <c r="X6" s="62">
        <f>'Population Urban - Urban Popula'!X6/'Population Total - Country Popu'!Y6</f>
        <v>1</v>
      </c>
      <c r="Y6" s="62">
        <f>'Population Urban - Urban Popula'!Y6/'Population Total - Country Popu'!Z6</f>
        <v>1</v>
      </c>
      <c r="Z6" s="62">
        <f>'Population Urban - Urban Popula'!Z6/'Population Total - Country Popu'!AA6</f>
        <v>1</v>
      </c>
      <c r="AA6" s="62">
        <f>'Population Urban - Urban Popula'!AA6/'Population Total - Country Popu'!AB6</f>
        <v>1</v>
      </c>
      <c r="AB6" s="19"/>
      <c r="AC6" s="23">
        <f t="shared" si="0"/>
        <v>4.8325854332067486E-3</v>
      </c>
      <c r="AD6" s="19"/>
    </row>
    <row r="7" spans="1:30" ht="22.25" customHeight="1" x14ac:dyDescent="0.2">
      <c r="A7" s="16" t="s">
        <v>6</v>
      </c>
      <c r="B7" s="59">
        <f>'Population Urban - Urban Popula'!B7/'Population Total - Country Popu'!C7</f>
        <v>0.99722222222222223</v>
      </c>
      <c r="C7" s="60">
        <f>'Population Urban - Urban Popula'!C7/'Population Total - Country Popu'!D7</f>
        <v>1</v>
      </c>
      <c r="D7" s="60">
        <f>'Population Urban - Urban Popula'!D7/'Population Total - Country Popu'!E7</f>
        <v>0.99735449735449733</v>
      </c>
      <c r="E7" s="60">
        <f>'Population Urban - Urban Popula'!E7/'Population Total - Country Popu'!F7</f>
        <v>1</v>
      </c>
      <c r="F7" s="60">
        <f>'Population Urban - Urban Popula'!F7/'Population Total - Country Popu'!G7</f>
        <v>0.99744897959183676</v>
      </c>
      <c r="G7" s="60">
        <f>'Population Urban - Urban Popula'!G7/'Population Total - Country Popu'!H7</f>
        <v>1</v>
      </c>
      <c r="H7" s="60">
        <f>'Population Urban - Urban Popula'!H7/'Population Total - Country Popu'!I7</f>
        <v>1</v>
      </c>
      <c r="I7" s="60">
        <f>'Population Urban - Urban Popula'!I7/'Population Total - Country Popu'!J7</f>
        <v>1</v>
      </c>
      <c r="J7" s="60">
        <f>'Population Urban - Urban Popula'!J7/'Population Total - Country Popu'!K7</f>
        <v>1</v>
      </c>
      <c r="K7" s="60">
        <f>'Population Urban - Urban Popula'!K7/'Population Total - Country Popu'!L7</f>
        <v>1</v>
      </c>
      <c r="L7" s="60">
        <f>'Population Urban - Urban Popula'!L7/'Population Total - Country Popu'!M7</f>
        <v>1</v>
      </c>
      <c r="M7" s="60">
        <f>'Population Urban - Urban Popula'!M7/'Population Total - Country Popu'!N7</f>
        <v>1</v>
      </c>
      <c r="N7" s="60">
        <f>'Population Urban - Urban Popula'!N7/'Population Total - Country Popu'!O7</f>
        <v>1</v>
      </c>
      <c r="O7" s="60">
        <f>'Population Urban - Urban Popula'!O7/'Population Total - Country Popu'!P7</f>
        <v>1</v>
      </c>
      <c r="P7" s="60">
        <f>'Population Urban - Urban Popula'!P7/'Population Total - Country Popu'!Q7</f>
        <v>1</v>
      </c>
      <c r="Q7" s="60">
        <f>'Population Urban - Urban Popula'!Q7/'Population Total - Country Popu'!R7</f>
        <v>1</v>
      </c>
      <c r="R7" s="60">
        <f>'Population Urban - Urban Popula'!R7/'Population Total - Country Popu'!S7</f>
        <v>1</v>
      </c>
      <c r="S7" s="60">
        <f>'Population Urban - Urban Popula'!S7/'Population Total - Country Popu'!T7</f>
        <v>1</v>
      </c>
      <c r="T7" s="60">
        <f>'Population Urban - Urban Popula'!T7/'Population Total - Country Popu'!U7</f>
        <v>1</v>
      </c>
      <c r="U7" s="60">
        <f>'Population Urban - Urban Popula'!U7/'Population Total - Country Popu'!V7</f>
        <v>1</v>
      </c>
      <c r="V7" s="60">
        <f>'Population Urban - Urban Popula'!V7/'Population Total - Country Popu'!W7</f>
        <v>1</v>
      </c>
      <c r="W7" s="60">
        <f>'Population Urban - Urban Popula'!W7/'Population Total - Country Popu'!X7</f>
        <v>1</v>
      </c>
      <c r="X7" s="60">
        <f>'Population Urban - Urban Popula'!X7/'Population Total - Country Popu'!Y7</f>
        <v>1</v>
      </c>
      <c r="Y7" s="60">
        <f>'Population Urban - Urban Popula'!Y7/'Population Total - Country Popu'!Z7</f>
        <v>1</v>
      </c>
      <c r="Z7" s="60">
        <f>'Population Urban - Urban Popula'!Z7/'Population Total - Country Popu'!AA7</f>
        <v>1</v>
      </c>
      <c r="AA7" s="60">
        <f>'Population Urban - Urban Popula'!AA7/'Population Total - Country Popu'!AB7</f>
        <v>1</v>
      </c>
      <c r="AB7" s="19"/>
      <c r="AC7" s="20">
        <f t="shared" si="0"/>
        <v>2.7777777777777679E-3</v>
      </c>
      <c r="AD7" s="19"/>
    </row>
    <row r="8" spans="1:30" ht="22.25" customHeight="1" x14ac:dyDescent="0.2">
      <c r="A8" s="16" t="s">
        <v>7</v>
      </c>
      <c r="B8" s="61">
        <f>'Population Urban - Urban Popula'!B8/'Population Total - Country Popu'!C8</f>
        <v>0.58383678320293153</v>
      </c>
      <c r="C8" s="62">
        <f>'Population Urban - Urban Popula'!C8/'Population Total - Country Popu'!D8</f>
        <v>0.58532423208191131</v>
      </c>
      <c r="D8" s="62">
        <f>'Population Urban - Urban Popula'!D8/'Population Total - Country Popu'!E8</f>
        <v>0.58681255398790666</v>
      </c>
      <c r="E8" s="62">
        <f>'Population Urban - Urban Popula'!E8/'Population Total - Country Popu'!F8</f>
        <v>0.58825474818104506</v>
      </c>
      <c r="F8" s="62">
        <f>'Population Urban - Urban Popula'!F8/'Population Total - Country Popu'!G8</f>
        <v>0.58936635783788816</v>
      </c>
      <c r="G8" s="62">
        <f>'Population Urban - Urban Popula'!G8/'Population Total - Country Popu'!H8</f>
        <v>0.59019481712920419</v>
      </c>
      <c r="H8" s="62">
        <f>'Population Urban - Urban Popula'!H8/'Population Total - Country Popu'!I8</f>
        <v>0.59095244583730755</v>
      </c>
      <c r="I8" s="62">
        <f>'Population Urban - Urban Popula'!I8/'Population Total - Country Popu'!J8</f>
        <v>0.59174497549570615</v>
      </c>
      <c r="J8" s="62">
        <f>'Population Urban - Urban Popula'!J8/'Population Total - Country Popu'!K8</f>
        <v>0.59255959010915571</v>
      </c>
      <c r="K8" s="62">
        <f>'Population Urban - Urban Popula'!K8/'Population Total - Country Popu'!L8</f>
        <v>0.59332214468686517</v>
      </c>
      <c r="L8" s="62">
        <f>'Population Urban - Urban Popula'!L8/'Population Total - Country Popu'!M8</f>
        <v>0.59413309982486862</v>
      </c>
      <c r="M8" s="62">
        <f>'Population Urban - Urban Popula'!M8/'Population Total - Country Popu'!N8</f>
        <v>0.59493121555353035</v>
      </c>
      <c r="N8" s="62">
        <f>'Population Urban - Urban Popula'!N8/'Population Total - Country Popu'!O8</f>
        <v>0.5957071576049553</v>
      </c>
      <c r="O8" s="62">
        <f>'Population Urban - Urban Popula'!O8/'Population Total - Country Popu'!P8</f>
        <v>0.59648599087381127</v>
      </c>
      <c r="P8" s="62">
        <f>'Population Urban - Urban Popula'!P8/'Population Total - Country Popu'!Q8</f>
        <v>0.59727568848090018</v>
      </c>
      <c r="Q8" s="62">
        <f>'Population Urban - Urban Popula'!Q8/'Population Total - Country Popu'!R8</f>
        <v>0.59807668080460252</v>
      </c>
      <c r="R8" s="62">
        <f>'Population Urban - Urban Popula'!R8/'Population Total - Country Popu'!S8</f>
        <v>0.5988318731748018</v>
      </c>
      <c r="S8" s="62">
        <f>'Population Urban - Urban Popula'!S8/'Population Total - Country Popu'!T8</f>
        <v>0.59961844724618452</v>
      </c>
      <c r="T8" s="62">
        <f>'Population Urban - Urban Popula'!T8/'Population Total - Country Popu'!U8</f>
        <v>0.60039597426167302</v>
      </c>
      <c r="U8" s="62">
        <f>'Population Urban - Urban Popula'!U8/'Population Total - Country Popu'!V8</f>
        <v>0.60118168389955684</v>
      </c>
      <c r="V8" s="62">
        <f>'Population Urban - Urban Popula'!V8/'Population Total - Country Popu'!W8</f>
        <v>0.60209787355618138</v>
      </c>
      <c r="W8" s="62">
        <f>'Population Urban - Urban Popula'!W8/'Population Total - Country Popu'!X8</f>
        <v>0.60318298079655719</v>
      </c>
      <c r="X8" s="62">
        <f>'Population Urban - Urban Popula'!X8/'Population Total - Country Popu'!Y8</f>
        <v>0.60436942212171385</v>
      </c>
      <c r="Y8" s="62">
        <f>'Population Urban - Urban Popula'!Y8/'Population Total - Country Popu'!Z8</f>
        <v>0.60570395661779475</v>
      </c>
      <c r="Z8" s="62">
        <f>'Population Urban - Urban Popula'!Z8/'Population Total - Country Popu'!AA8</f>
        <v>0.60714428417309307</v>
      </c>
      <c r="AA8" s="62">
        <f>'Population Urban - Urban Popula'!AA8/'Population Total - Country Popu'!AB8</f>
        <v>0.6087457761876367</v>
      </c>
      <c r="AB8" s="19"/>
      <c r="AC8" s="23">
        <f t="shared" si="0"/>
        <v>2.4908992984705169E-2</v>
      </c>
      <c r="AD8" s="19"/>
    </row>
    <row r="9" spans="1:30" ht="22.25" customHeight="1" x14ac:dyDescent="0.2">
      <c r="A9" s="16" t="s">
        <v>8</v>
      </c>
      <c r="B9" s="59">
        <f>'Population Urban - Urban Popula'!B9/'Population Total - Country Popu'!C9</f>
        <v>0.77338873937619124</v>
      </c>
      <c r="C9" s="60">
        <f>'Population Urban - Urban Popula'!C9/'Population Total - Country Popu'!D9</f>
        <v>0.77472433436835286</v>
      </c>
      <c r="D9" s="60">
        <f>'Population Urban - Urban Popula'!D9/'Population Total - Country Popu'!E9</f>
        <v>0.77610001623640201</v>
      </c>
      <c r="E9" s="60">
        <f>'Population Urban - Urban Popula'!E9/'Population Total - Country Popu'!F9</f>
        <v>0.77745251053299802</v>
      </c>
      <c r="F9" s="60">
        <f>'Population Urban - Urban Popula'!F9/'Population Total - Country Popu'!G9</f>
        <v>0.77881097806642918</v>
      </c>
      <c r="G9" s="60">
        <f>'Population Urban - Urban Popula'!G9/'Population Total - Country Popu'!H9</f>
        <v>0.78016275314701611</v>
      </c>
      <c r="H9" s="60">
        <f>'Population Urban - Urban Popula'!H9/'Population Total - Country Popu'!I9</f>
        <v>0.78144957730678311</v>
      </c>
      <c r="I9" s="60">
        <f>'Population Urban - Urban Popula'!I9/'Population Total - Country Popu'!J9</f>
        <v>0.78271717486745196</v>
      </c>
      <c r="J9" s="60">
        <f>'Population Urban - Urban Popula'!J9/'Population Total - Country Popu'!K9</f>
        <v>0.78398141569607316</v>
      </c>
      <c r="K9" s="60">
        <f>'Population Urban - Urban Popula'!K9/'Population Total - Country Popu'!L9</f>
        <v>0.78523441795969107</v>
      </c>
      <c r="L9" s="60">
        <f>'Population Urban - Urban Popula'!L9/'Population Total - Country Popu'!M9</f>
        <v>0.78648530406077233</v>
      </c>
      <c r="M9" s="60">
        <f>'Population Urban - Urban Popula'!M9/'Population Total - Country Popu'!N9</f>
        <v>0.79989521647324047</v>
      </c>
      <c r="N9" s="60">
        <f>'Population Urban - Urban Popula'!N9/'Population Total - Country Popu'!O9</f>
        <v>0.8164737938518325</v>
      </c>
      <c r="O9" s="60">
        <f>'Population Urban - Urban Popula'!O9/'Population Total - Country Popu'!P9</f>
        <v>0.83195283108343077</v>
      </c>
      <c r="P9" s="60">
        <f>'Population Urban - Urban Popula'!P9/'Population Total - Country Popu'!Q9</f>
        <v>0.84640262516466436</v>
      </c>
      <c r="Q9" s="60">
        <f>'Population Urban - Urban Popula'!Q9/'Population Total - Country Popu'!R9</f>
        <v>0.85977996361603104</v>
      </c>
      <c r="R9" s="60">
        <f>'Population Urban - Urban Popula'!R9/'Population Total - Country Popu'!S9</f>
        <v>0.87057167128114776</v>
      </c>
      <c r="S9" s="60">
        <f>'Population Urban - Urban Popula'!S9/'Population Total - Country Popu'!T9</f>
        <v>0.88012479469386795</v>
      </c>
      <c r="T9" s="60">
        <f>'Population Urban - Urban Popula'!T9/'Population Total - Country Popu'!U9</f>
        <v>0.88908960956338012</v>
      </c>
      <c r="U9" s="60">
        <f>'Population Urban - Urban Popula'!U9/'Population Total - Country Popu'!V9</f>
        <v>0.8974268372162415</v>
      </c>
      <c r="V9" s="60">
        <f>'Population Urban - Urban Popula'!V9/'Population Total - Country Popu'!W9</f>
        <v>0.90521621006179676</v>
      </c>
      <c r="W9" s="60">
        <f>'Population Urban - Urban Popula'!W9/'Population Total - Country Popu'!X9</f>
        <v>0.91247967703170774</v>
      </c>
      <c r="X9" s="60">
        <f>'Population Urban - Urban Popula'!X9/'Population Total - Country Popu'!Y9</f>
        <v>0.91902554027504912</v>
      </c>
      <c r="Y9" s="60">
        <f>'Population Urban - Urban Popula'!Y9/'Population Total - Country Popu'!Z9</f>
        <v>0.92490404580632979</v>
      </c>
      <c r="Z9" s="60">
        <f>'Population Urban - Urban Popula'!Z9/'Population Total - Country Popu'!AA9</f>
        <v>0.93020472440944879</v>
      </c>
      <c r="AA9" s="60">
        <f>'Population Urban - Urban Popula'!AA9/'Population Total - Country Popu'!AB9</f>
        <v>0.9349776845558202</v>
      </c>
      <c r="AB9" s="19"/>
      <c r="AC9" s="20">
        <f t="shared" si="0"/>
        <v>0.16158894517962896</v>
      </c>
      <c r="AD9" s="19"/>
    </row>
    <row r="10" spans="1:30" ht="22.25" customHeight="1" x14ac:dyDescent="0.2">
      <c r="A10" s="16" t="s">
        <v>9</v>
      </c>
      <c r="B10" s="61">
        <f>'Population Urban - Urban Popula'!B10/'Population Total - Country Popu'!C10</f>
        <v>0.57051282051282048</v>
      </c>
      <c r="C10" s="62">
        <f>'Population Urban - Urban Popula'!C10/'Population Total - Country Popu'!D10</f>
        <v>0.56988277727682601</v>
      </c>
      <c r="D10" s="62">
        <f>'Population Urban - Urban Popula'!D10/'Population Total - Country Popu'!E10</f>
        <v>0.56951871657754005</v>
      </c>
      <c r="E10" s="62">
        <f>'Population Urban - Urban Popula'!E10/'Population Total - Country Popu'!F10</f>
        <v>0.56915598762704378</v>
      </c>
      <c r="F10" s="62">
        <f>'Population Urban - Urban Popula'!F10/'Population Total - Country Popu'!G10</f>
        <v>0.56817185444980267</v>
      </c>
      <c r="G10" s="62">
        <f>'Population Urban - Urban Popula'!G10/'Population Total - Country Popu'!H10</f>
        <v>0.56788511749347259</v>
      </c>
      <c r="H10" s="62">
        <f>'Population Urban - Urban Popula'!H10/'Population Total - Country Popu'!I10</f>
        <v>0.56754423823910227</v>
      </c>
      <c r="I10" s="62">
        <f>'Population Urban - Urban Popula'!I10/'Population Total - Country Popu'!J10</f>
        <v>0.56720890410958902</v>
      </c>
      <c r="J10" s="62">
        <f>'Population Urban - Urban Popula'!J10/'Population Total - Country Popu'!K10</f>
        <v>0.56663837011884555</v>
      </c>
      <c r="K10" s="62">
        <f>'Population Urban - Urban Popula'!K10/'Population Total - Country Popu'!L10</f>
        <v>0.56607744107744107</v>
      </c>
      <c r="L10" s="62">
        <f>'Population Urban - Urban Popula'!L10/'Population Total - Country Popu'!M10</f>
        <v>0.57154776804338758</v>
      </c>
      <c r="M10" s="62">
        <f>'Population Urban - Urban Popula'!M10/'Population Total - Country Popu'!N10</f>
        <v>0.58223140495867765</v>
      </c>
      <c r="N10" s="62">
        <f>'Population Urban - Urban Popula'!N10/'Population Total - Country Popu'!O10</f>
        <v>0.59312320916905448</v>
      </c>
      <c r="O10" s="62">
        <f>'Population Urban - Urban Popula'!O10/'Population Total - Country Popu'!P10</f>
        <v>0.60348319157553665</v>
      </c>
      <c r="P10" s="62">
        <f>'Population Urban - Urban Popula'!P10/'Population Total - Country Popu'!Q10</f>
        <v>0.61458333333333337</v>
      </c>
      <c r="Q10" s="62">
        <f>'Population Urban - Urban Popula'!Q10/'Population Total - Country Popu'!R10</f>
        <v>0.62485160269093787</v>
      </c>
      <c r="R10" s="62">
        <f>'Population Urban - Urban Popula'!R10/'Population Total - Country Popu'!S10</f>
        <v>0.63540445486518171</v>
      </c>
      <c r="S10" s="62">
        <f>'Population Urban - Urban Popula'!S10/'Population Total - Country Popu'!T10</f>
        <v>0.64547206165703275</v>
      </c>
      <c r="T10" s="62">
        <f>'Population Urban - Urban Popula'!T10/'Population Total - Country Popu'!U10</f>
        <v>0.6559058108621344</v>
      </c>
      <c r="U10" s="62">
        <f>'Population Urban - Urban Popula'!U10/'Population Total - Country Popu'!V10</f>
        <v>0.6657934131736527</v>
      </c>
      <c r="V10" s="62">
        <f>'Population Urban - Urban Popula'!V10/'Population Total - Country Popu'!W10</f>
        <v>0.6756358274972355</v>
      </c>
      <c r="W10" s="62">
        <f>'Population Urban - Urban Popula'!W10/'Population Total - Country Popu'!X10</f>
        <v>0.68554829339143064</v>
      </c>
      <c r="X10" s="62">
        <f>'Population Urban - Urban Popula'!X10/'Population Total - Country Popu'!Y10</f>
        <v>0.69492131616595132</v>
      </c>
      <c r="Y10" s="62">
        <f>'Population Urban - Urban Popula'!Y10/'Population Total - Country Popu'!Z10</f>
        <v>0.70376893272278973</v>
      </c>
      <c r="Z10" s="62">
        <f>'Population Urban - Urban Popula'!Z10/'Population Total - Country Popu'!AA10</f>
        <v>0.71225269003818115</v>
      </c>
      <c r="AA10" s="62">
        <f>'Population Urban - Urban Popula'!AA10/'Population Total - Country Popu'!AB10</f>
        <v>0.72049264454327744</v>
      </c>
      <c r="AB10" s="19"/>
      <c r="AC10" s="23">
        <f t="shared" si="0"/>
        <v>0.14997982403045695</v>
      </c>
      <c r="AD10" s="19"/>
    </row>
    <row r="11" spans="1:30" ht="22.25" customHeight="1" x14ac:dyDescent="0.2">
      <c r="A11" s="16" t="s">
        <v>10</v>
      </c>
      <c r="B11" s="59">
        <f>'Population Urban - Urban Popula'!B11/'Population Total - Country Popu'!C11</f>
        <v>0.73843432933072695</v>
      </c>
      <c r="C11" s="60">
        <f>'Population Urban - Urban Popula'!C11/'Population Total - Country Popu'!D11</f>
        <v>0.74972327276081541</v>
      </c>
      <c r="D11" s="60">
        <f>'Population Urban - Urban Popula'!D11/'Population Total - Country Popu'!E11</f>
        <v>0.7581940028819103</v>
      </c>
      <c r="E11" s="60">
        <f>'Population Urban - Urban Popula'!E11/'Population Total - Country Popu'!F11</f>
        <v>0.76644191695611708</v>
      </c>
      <c r="F11" s="60">
        <f>'Population Urban - Urban Popula'!F11/'Population Total - Country Popu'!G11</f>
        <v>0.77451135108325631</v>
      </c>
      <c r="G11" s="60">
        <f>'Population Urban - Urban Popula'!G11/'Population Total - Country Popu'!H11</f>
        <v>0.78238864130069652</v>
      </c>
      <c r="H11" s="60">
        <f>'Population Urban - Urban Popula'!H11/'Population Total - Country Popu'!I11</f>
        <v>0.7866313611179101</v>
      </c>
      <c r="I11" s="60">
        <f>'Population Urban - Urban Popula'!I11/'Population Total - Country Popu'!J11</f>
        <v>0.78903606731385856</v>
      </c>
      <c r="J11" s="60">
        <f>'Population Urban - Urban Popula'!J11/'Population Total - Country Popu'!K11</f>
        <v>0.79146606871991032</v>
      </c>
      <c r="K11" s="60">
        <f>'Population Urban - Urban Popula'!K11/'Population Total - Country Popu'!L11</f>
        <v>0.79384373223733107</v>
      </c>
      <c r="L11" s="60">
        <f>'Population Urban - Urban Popula'!L11/'Population Total - Country Popu'!M11</f>
        <v>0.79620244905061222</v>
      </c>
      <c r="M11" s="60">
        <f>'Population Urban - Urban Popula'!M11/'Population Total - Country Popu'!N11</f>
        <v>0.79940683653367395</v>
      </c>
      <c r="N11" s="60">
        <f>'Population Urban - Urban Popula'!N11/'Population Total - Country Popu'!O11</f>
        <v>0.80299176617666079</v>
      </c>
      <c r="O11" s="60">
        <f>'Population Urban - Urban Popula'!O11/'Population Total - Country Popu'!P11</f>
        <v>0.80651184752747251</v>
      </c>
      <c r="P11" s="60">
        <f>'Population Urban - Urban Popula'!P11/'Population Total - Country Popu'!Q11</f>
        <v>0.81002542680711953</v>
      </c>
      <c r="Q11" s="60">
        <f>'Population Urban - Urban Popula'!Q11/'Population Total - Country Popu'!R11</f>
        <v>0.8134501307592541</v>
      </c>
      <c r="R11" s="60">
        <f>'Population Urban - Urban Popula'!R11/'Population Total - Country Popu'!S11</f>
        <v>0.81529255037956483</v>
      </c>
      <c r="S11" s="60">
        <f>'Population Urban - Urban Popula'!S11/'Population Total - Country Popu'!T11</f>
        <v>0.81630336535429759</v>
      </c>
      <c r="T11" s="60">
        <f>'Population Urban - Urban Popula'!T11/'Population Total - Country Popu'!U11</f>
        <v>0.81733099356563887</v>
      </c>
      <c r="U11" s="60">
        <f>'Population Urban - Urban Popula'!U11/'Population Total - Country Popu'!V11</f>
        <v>0.81835357624831306</v>
      </c>
      <c r="V11" s="60">
        <f>'Population Urban - Urban Popula'!V11/'Population Total - Country Popu'!W11</f>
        <v>0.81935443926198048</v>
      </c>
      <c r="W11" s="60">
        <f>'Population Urban - Urban Popula'!W11/'Population Total - Country Popu'!X11</f>
        <v>0.82036812837297113</v>
      </c>
      <c r="X11" s="60">
        <f>'Population Urban - Urban Popula'!X11/'Population Total - Country Popu'!Y11</f>
        <v>0.82139868987613007</v>
      </c>
      <c r="Y11" s="60">
        <f>'Population Urban - Urban Popula'!Y11/'Population Total - Country Popu'!Z11</f>
        <v>0.82248340539553011</v>
      </c>
      <c r="Z11" s="60">
        <f>'Population Urban - Urban Popula'!Z11/'Population Total - Country Popu'!AA11</f>
        <v>0.82359831959928909</v>
      </c>
      <c r="AA11" s="60">
        <f>'Population Urban - Urban Popula'!AA11/'Population Total - Country Popu'!AB11</f>
        <v>0.8247437185929648</v>
      </c>
      <c r="AB11" s="19"/>
      <c r="AC11" s="20">
        <f t="shared" si="0"/>
        <v>8.6309389262237857E-2</v>
      </c>
      <c r="AD11" s="19"/>
    </row>
    <row r="12" spans="1:30" ht="22.25" customHeight="1" x14ac:dyDescent="0.2">
      <c r="A12" s="16" t="s">
        <v>62</v>
      </c>
      <c r="B12" s="61">
        <f>'Population Urban - Urban Popula'!B12/'Population Total - Country Popu'!C12</f>
        <v>0.66271253459865564</v>
      </c>
      <c r="C12" s="62">
        <f>'Population Urban - Urban Popula'!C12/'Population Total - Country Popu'!D12</f>
        <v>0.67162863578493781</v>
      </c>
      <c r="D12" s="62">
        <f>'Population Urban - Urban Popula'!D12/'Population Total - Country Popu'!E12</f>
        <v>0.674704055889773</v>
      </c>
      <c r="E12" s="62">
        <f>'Population Urban - Urban Popula'!E12/'Population Total - Country Popu'!F12</f>
        <v>0.67774038461538466</v>
      </c>
      <c r="F12" s="62">
        <f>'Population Urban - Urban Popula'!F12/'Population Total - Country Popu'!G12</f>
        <v>0.68082165665808791</v>
      </c>
      <c r="G12" s="62">
        <f>'Population Urban - Urban Popula'!G12/'Population Total - Country Popu'!H12</f>
        <v>0.68377765173000571</v>
      </c>
      <c r="H12" s="62">
        <f>'Population Urban - Urban Popula'!H12/'Population Total - Country Popu'!I12</f>
        <v>0.68680519724189693</v>
      </c>
      <c r="I12" s="62">
        <f>'Population Urban - Urban Popula'!I12/'Population Total - Country Popu'!J12</f>
        <v>0.68981093415292916</v>
      </c>
      <c r="J12" s="62">
        <f>'Population Urban - Urban Popula'!J12/'Population Total - Country Popu'!K12</f>
        <v>0.69276300578034677</v>
      </c>
      <c r="K12" s="62">
        <f>'Population Urban - Urban Popula'!K12/'Population Total - Country Popu'!L12</f>
        <v>0.69570208467260541</v>
      </c>
      <c r="L12" s="62">
        <f>'Population Urban - Urban Popula'!L12/'Population Total - Country Popu'!M12</f>
        <v>0.69865511739229547</v>
      </c>
      <c r="M12" s="62">
        <f>'Population Urban - Urban Popula'!M12/'Population Total - Country Popu'!N12</f>
        <v>0.70277363015248184</v>
      </c>
      <c r="N12" s="62">
        <f>'Population Urban - Urban Popula'!N12/'Population Total - Country Popu'!O12</f>
        <v>0.70787122266624758</v>
      </c>
      <c r="O12" s="62">
        <f>'Population Urban - Urban Popula'!O12/'Population Total - Country Popu'!P12</f>
        <v>0.71294232997593365</v>
      </c>
      <c r="P12" s="62">
        <f>'Population Urban - Urban Popula'!P12/'Population Total - Country Popu'!Q12</f>
        <v>0.71796574160138094</v>
      </c>
      <c r="Q12" s="62">
        <f>'Population Urban - Urban Popula'!Q12/'Population Total - Country Popu'!R12</f>
        <v>0.72289686730024638</v>
      </c>
      <c r="R12" s="62">
        <f>'Population Urban - Urban Popula'!R12/'Population Total - Country Popu'!S12</f>
        <v>0.72784588441331</v>
      </c>
      <c r="S12" s="62">
        <f>'Population Urban - Urban Popula'!S12/'Population Total - Country Popu'!T12</f>
        <v>0.73265599790694635</v>
      </c>
      <c r="T12" s="62">
        <f>'Population Urban - Urban Popula'!T12/'Population Total - Country Popu'!U12</f>
        <v>0.73746197305519334</v>
      </c>
      <c r="U12" s="62">
        <f>'Population Urban - Urban Popula'!U12/'Population Total - Country Popu'!V12</f>
        <v>0.74215771230502603</v>
      </c>
      <c r="V12" s="62">
        <f>'Population Urban - Urban Popula'!V12/'Population Total - Country Popu'!W12</f>
        <v>0.74686770932342517</v>
      </c>
      <c r="W12" s="62">
        <f>'Population Urban - Urban Popula'!W12/'Population Total - Country Popu'!X12</f>
        <v>0.7514864282636794</v>
      </c>
      <c r="X12" s="62">
        <f>'Population Urban - Urban Popula'!X12/'Population Total - Country Popu'!Y12</f>
        <v>0.7559728429013407</v>
      </c>
      <c r="Y12" s="62">
        <f>'Population Urban - Urban Popula'!Y12/'Population Total - Country Popu'!Z12</f>
        <v>0.76035147878268328</v>
      </c>
      <c r="Z12" s="62">
        <f>'Population Urban - Urban Popula'!Z12/'Population Total - Country Popu'!AA12</f>
        <v>0.76464801984432473</v>
      </c>
      <c r="AA12" s="62">
        <f>'Population Urban - Urban Popula'!AA12/'Population Total - Country Popu'!AB12</f>
        <v>0.76873826190882699</v>
      </c>
      <c r="AB12" s="19"/>
      <c r="AC12" s="23">
        <f t="shared" si="0"/>
        <v>0.10602572731017135</v>
      </c>
      <c r="AD12" s="19"/>
    </row>
    <row r="13" spans="1:30" ht="22.25" customHeight="1" x14ac:dyDescent="0.2">
      <c r="A13" s="24" t="s">
        <v>12</v>
      </c>
      <c r="B13" s="63">
        <f>'Population Urban - Urban Popula'!B13/'Population Total - Country Popu'!C13</f>
        <v>0.27254548880839213</v>
      </c>
      <c r="C13" s="64">
        <f>'Population Urban - Urban Popula'!C13/'Population Total - Country Popu'!D13</f>
        <v>0.27486351637330442</v>
      </c>
      <c r="D13" s="64">
        <f>'Population Urban - Urban Popula'!D13/'Population Total - Country Popu'!E13</f>
        <v>0.27696046246846562</v>
      </c>
      <c r="E13" s="64">
        <f>'Population Urban - Urban Popula'!E13/'Population Total - Country Popu'!F13</f>
        <v>0.27905205433402508</v>
      </c>
      <c r="F13" s="64">
        <f>'Population Urban - Urban Popula'!F13/'Population Total - Country Popu'!G13</f>
        <v>0.28116687046511335</v>
      </c>
      <c r="G13" s="64">
        <f>'Population Urban - Urban Popula'!G13/'Population Total - Country Popu'!H13</f>
        <v>0.28335710009569826</v>
      </c>
      <c r="H13" s="64">
        <f>'Population Urban - Urban Popula'!H13/'Population Total - Country Popu'!I13</f>
        <v>0.2856318935186542</v>
      </c>
      <c r="I13" s="64">
        <f>'Population Urban - Urban Popula'!I13/'Population Total - Country Popu'!J13</f>
        <v>0.28794761718676004</v>
      </c>
      <c r="J13" s="64">
        <f>'Population Urban - Urban Popula'!J13/'Population Total - Country Popu'!K13</f>
        <v>0.2903203358451904</v>
      </c>
      <c r="K13" s="64">
        <f>'Population Urban - Urban Popula'!K13/'Population Total - Country Popu'!L13</f>
        <v>0.29271842458515795</v>
      </c>
      <c r="L13" s="64">
        <f>'Population Urban - Urban Popula'!L13/'Population Total - Country Popu'!M13</f>
        <v>0.29513313611436037</v>
      </c>
      <c r="M13" s="64">
        <f>'Population Urban - Urban Popula'!M13/'Population Total - Country Popu'!N13</f>
        <v>0.29790405350673382</v>
      </c>
      <c r="N13" s="64">
        <f>'Population Urban - Urban Popula'!N13/'Population Total - Country Popu'!O13</f>
        <v>0.3012926556407084</v>
      </c>
      <c r="O13" s="64">
        <f>'Population Urban - Urban Popula'!O13/'Population Total - Country Popu'!P13</f>
        <v>0.30472000770365265</v>
      </c>
      <c r="P13" s="64">
        <f>'Population Urban - Urban Popula'!P13/'Population Total - Country Popu'!Q13</f>
        <v>0.30820523185525373</v>
      </c>
      <c r="Q13" s="64">
        <f>'Population Urban - Urban Popula'!Q13/'Population Total - Country Popu'!R13</f>
        <v>0.31174273688066134</v>
      </c>
      <c r="R13" s="64">
        <f>'Population Urban - Urban Popula'!R13/'Population Total - Country Popu'!S13</f>
        <v>0.31534628005405807</v>
      </c>
      <c r="S13" s="64">
        <f>'Population Urban - Urban Popula'!S13/'Population Total - Country Popu'!T13</f>
        <v>0.31898865444040697</v>
      </c>
      <c r="T13" s="64">
        <f>'Population Urban - Urban Popula'!T13/'Population Total - Country Popu'!U13</f>
        <v>0.32268036437926889</v>
      </c>
      <c r="U13" s="64">
        <f>'Population Urban - Urban Popula'!U13/'Population Total - Country Popu'!V13</f>
        <v>0.326410986142321</v>
      </c>
      <c r="V13" s="64">
        <f>'Population Urban - Urban Popula'!V13/'Population Total - Country Popu'!W13</f>
        <v>0.33019142321644013</v>
      </c>
      <c r="W13" s="64">
        <f>'Population Urban - Urban Popula'!W13/'Population Total - Country Popu'!X13</f>
        <v>0.33401776348154727</v>
      </c>
      <c r="X13" s="64">
        <f>'Population Urban - Urban Popula'!X13/'Population Total - Country Popu'!Y13</f>
        <v>0.33793262577566618</v>
      </c>
      <c r="Y13" s="64">
        <f>'Population Urban - Urban Popula'!Y13/'Population Total - Country Popu'!Z13</f>
        <v>0.3419243019803509</v>
      </c>
      <c r="Z13" s="64">
        <f>'Population Urban - Urban Popula'!Z13/'Population Total - Country Popu'!AA13</f>
        <v>0.34599606371018454</v>
      </c>
      <c r="AA13" s="64">
        <f>'Population Urban - Urban Popula'!AA13/'Population Total - Country Popu'!AB13</f>
        <v>0.35014601134430984</v>
      </c>
      <c r="AB13" s="19"/>
      <c r="AC13" s="27">
        <f t="shared" si="0"/>
        <v>7.7600522535917704E-2</v>
      </c>
      <c r="AD13" s="19"/>
    </row>
    <row r="14" spans="1:30" ht="22.25" customHeight="1" x14ac:dyDescent="0.2">
      <c r="A14" s="24" t="s">
        <v>13</v>
      </c>
      <c r="B14" s="63">
        <f>'Population Urban - Urban Popula'!B14/'Population Total - Country Popu'!C14</f>
        <v>0.44616367520514305</v>
      </c>
      <c r="C14" s="64">
        <f>'Population Urban - Urban Popula'!C14/'Population Total - Country Popu'!D14</f>
        <v>0.44270874321240261</v>
      </c>
      <c r="D14" s="64">
        <f>'Population Urban - Urban Popula'!D14/'Population Total - Country Popu'!E14</f>
        <v>0.43914850639008662</v>
      </c>
      <c r="E14" s="64">
        <f>'Population Urban - Urban Popula'!E14/'Population Total - Country Popu'!F14</f>
        <v>0.43550741338249982</v>
      </c>
      <c r="F14" s="64">
        <f>'Population Urban - Urban Popula'!F14/'Population Total - Country Popu'!G14</f>
        <v>0.43179311656208402</v>
      </c>
      <c r="G14" s="64">
        <f>'Population Urban - Urban Popula'!G14/'Population Total - Country Popu'!H14</f>
        <v>0.42839913313860362</v>
      </c>
      <c r="H14" s="64">
        <f>'Population Urban - Urban Popula'!H14/'Population Total - Country Popu'!I14</f>
        <v>0.42507851054284435</v>
      </c>
      <c r="I14" s="64">
        <f>'Population Urban - Urban Popula'!I14/'Population Total - Country Popu'!J14</f>
        <v>0.42220902612826605</v>
      </c>
      <c r="J14" s="64">
        <f>'Population Urban - Urban Popula'!J14/'Population Total - Country Popu'!K14</f>
        <v>0.4198595676452701</v>
      </c>
      <c r="K14" s="64">
        <f>'Population Urban - Urban Popula'!K14/'Population Total - Country Popu'!L14</f>
        <v>0.41751464128843341</v>
      </c>
      <c r="L14" s="64">
        <f>'Population Urban - Urban Popula'!L14/'Population Total - Country Popu'!M14</f>
        <v>0.41546314967209841</v>
      </c>
      <c r="M14" s="64">
        <f>'Population Urban - Urban Popula'!M14/'Population Total - Country Popu'!N14</f>
        <v>0.41388072881936311</v>
      </c>
      <c r="N14" s="64">
        <f>'Population Urban - Urban Popula'!N14/'Population Total - Country Popu'!O14</f>
        <v>0.4125256856964174</v>
      </c>
      <c r="O14" s="64">
        <f>'Population Urban - Urban Popula'!O14/'Population Total - Country Popu'!P14</f>
        <v>0.41133672042344527</v>
      </c>
      <c r="P14" s="64">
        <f>'Population Urban - Urban Popula'!P14/'Population Total - Country Popu'!Q14</f>
        <v>0.41021956647449487</v>
      </c>
      <c r="Q14" s="64">
        <f>'Population Urban - Urban Popula'!Q14/'Population Total - Country Popu'!R14</f>
        <v>0.40910508803549145</v>
      </c>
      <c r="R14" s="64">
        <f>'Population Urban - Urban Popula'!R14/'Population Total - Country Popu'!S14</f>
        <v>0.40793754066363047</v>
      </c>
      <c r="S14" s="64">
        <f>'Population Urban - Urban Popula'!S14/'Population Total - Country Popu'!T14</f>
        <v>0.40686846152546097</v>
      </c>
      <c r="T14" s="64">
        <f>'Population Urban - Urban Popula'!T14/'Population Total - Country Popu'!U14</f>
        <v>0.40590510486479275</v>
      </c>
      <c r="U14" s="64">
        <f>'Population Urban - Urban Popula'!U14/'Population Total - Country Popu'!V14</f>
        <v>0.40506016965870978</v>
      </c>
      <c r="V14" s="64">
        <f>'Population Urban - Urban Popula'!V14/'Population Total - Country Popu'!W14</f>
        <v>0.40443154925924724</v>
      </c>
      <c r="W14" s="64">
        <f>'Population Urban - Urban Popula'!W14/'Population Total - Country Popu'!X14</f>
        <v>0.40397922493008392</v>
      </c>
      <c r="X14" s="64">
        <f>'Population Urban - Urban Popula'!X14/'Population Total - Country Popu'!Y14</f>
        <v>0.40377192014999447</v>
      </c>
      <c r="Y14" s="64">
        <f>'Population Urban - Urban Popula'!Y14/'Population Total - Country Popu'!Z14</f>
        <v>0.40377505048935841</v>
      </c>
      <c r="Z14" s="64">
        <f>'Population Urban - Urban Popula'!Z14/'Population Total - Country Popu'!AA14</f>
        <v>0.40402616702158628</v>
      </c>
      <c r="AA14" s="64">
        <f>'Population Urban - Urban Popula'!AA14/'Population Total - Country Popu'!AB14</f>
        <v>0.40450643776824036</v>
      </c>
      <c r="AB14" s="19"/>
      <c r="AC14" s="27">
        <f t="shared" si="0"/>
        <v>-4.1657237436902694E-2</v>
      </c>
      <c r="AD14" s="19"/>
    </row>
    <row r="15" spans="1:30" ht="22.25" customHeight="1" x14ac:dyDescent="0.2">
      <c r="A15" s="16" t="s">
        <v>14</v>
      </c>
      <c r="B15" s="59">
        <f>'Population Urban - Urban Popula'!B15/'Population Total - Country Popu'!C15</f>
        <v>0.56263912935938665</v>
      </c>
      <c r="C15" s="60">
        <f>'Population Urban - Urban Popula'!C15/'Population Total - Country Popu'!D15</f>
        <v>0.56174558960074283</v>
      </c>
      <c r="D15" s="60">
        <f>'Population Urban - Urban Popula'!D15/'Population Total - Country Popu'!E15</f>
        <v>0.56085874299937777</v>
      </c>
      <c r="E15" s="60">
        <f>'Population Urban - Urban Popula'!E15/'Population Total - Country Popu'!F15</f>
        <v>0.5598870056497175</v>
      </c>
      <c r="F15" s="60">
        <f>'Population Urban - Urban Popula'!F15/'Population Total - Country Popu'!G15</f>
        <v>0.55901212621420859</v>
      </c>
      <c r="G15" s="60">
        <f>'Population Urban - Urban Popula'!G15/'Population Total - Country Popu'!H15</f>
        <v>0.55922829581993572</v>
      </c>
      <c r="H15" s="60">
        <f>'Population Urban - Urban Popula'!H15/'Population Total - Country Popu'!I15</f>
        <v>0.55944147200835181</v>
      </c>
      <c r="I15" s="60">
        <f>'Population Urban - Urban Popula'!I15/'Population Total - Country Popu'!J15</f>
        <v>0.55965796102346543</v>
      </c>
      <c r="J15" s="60">
        <f>'Population Urban - Urban Popula'!J15/'Population Total - Country Popu'!K15</f>
        <v>0.55990039036209449</v>
      </c>
      <c r="K15" s="60">
        <f>'Population Urban - Urban Popula'!K15/'Population Total - Country Popu'!L15</f>
        <v>0.55926430517711168</v>
      </c>
      <c r="L15" s="60">
        <f>'Population Urban - Urban Popula'!L15/'Population Total - Country Popu'!M15</f>
        <v>0.55728594950603727</v>
      </c>
      <c r="M15" s="60">
        <f>'Population Urban - Urban Popula'!M15/'Population Total - Country Popu'!N15</f>
        <v>0.55525791606566388</v>
      </c>
      <c r="N15" s="60">
        <f>'Population Urban - Urban Popula'!N15/'Population Total - Country Popu'!O15</f>
        <v>0.55323804964781509</v>
      </c>
      <c r="O15" s="60">
        <f>'Population Urban - Urban Popula'!O15/'Population Total - Country Popu'!P15</f>
        <v>0.55119338215351232</v>
      </c>
      <c r="P15" s="60">
        <f>'Population Urban - Urban Popula'!P15/'Population Total - Country Popu'!Q15</f>
        <v>0.54925513353912225</v>
      </c>
      <c r="Q15" s="60">
        <f>'Population Urban - Urban Popula'!Q15/'Population Total - Country Popu'!R15</f>
        <v>0.54719861922464152</v>
      </c>
      <c r="R15" s="60">
        <f>'Population Urban - Urban Popula'!R15/'Population Total - Country Popu'!S15</f>
        <v>0.54515006238917707</v>
      </c>
      <c r="S15" s="60">
        <f>'Population Urban - Urban Popula'!S15/'Population Total - Country Popu'!T15</f>
        <v>0.54312808521693945</v>
      </c>
      <c r="T15" s="60">
        <f>'Population Urban - Urban Popula'!T15/'Population Total - Country Popu'!U15</f>
        <v>0.54110996916752307</v>
      </c>
      <c r="U15" s="60">
        <f>'Population Urban - Urban Popula'!U15/'Population Total - Country Popu'!V15</f>
        <v>0.5390625</v>
      </c>
      <c r="V15" s="60">
        <f>'Population Urban - Urban Popula'!V15/'Population Total - Country Popu'!W15</f>
        <v>0.53734061930783239</v>
      </c>
      <c r="W15" s="60">
        <f>'Population Urban - Urban Popula'!W15/'Population Total - Country Popu'!X15</f>
        <v>0.53584296185861602</v>
      </c>
      <c r="X15" s="60">
        <f>'Population Urban - Urban Popula'!X15/'Population Total - Country Popu'!Y15</f>
        <v>0.53457070862270295</v>
      </c>
      <c r="Y15" s="60">
        <f>'Population Urban - Urban Popula'!Y15/'Population Total - Country Popu'!Z15</f>
        <v>0.53360501186059239</v>
      </c>
      <c r="Z15" s="60">
        <f>'Population Urban - Urban Popula'!Z15/'Population Total - Country Popu'!AA15</f>
        <v>0.53290780995965559</v>
      </c>
      <c r="AA15" s="60">
        <f>'Population Urban - Urban Popula'!AA15/'Population Total - Country Popu'!AB15</f>
        <v>0.53249850924269526</v>
      </c>
      <c r="AB15" s="19"/>
      <c r="AC15" s="20">
        <f t="shared" si="0"/>
        <v>-3.0140620116691386E-2</v>
      </c>
      <c r="AD15" s="19"/>
    </row>
    <row r="16" spans="1:30" ht="22.25" customHeight="1" x14ac:dyDescent="0.2">
      <c r="A16" s="16" t="s">
        <v>15</v>
      </c>
      <c r="B16" s="61">
        <f>'Population Urban - Urban Popula'!B16/'Population Total - Country Popu'!C16</f>
        <v>0.37770193401592717</v>
      </c>
      <c r="C16" s="62">
        <f>'Population Urban - Urban Popula'!C16/'Population Total - Country Popu'!D16</f>
        <v>0.37483115713642501</v>
      </c>
      <c r="D16" s="62">
        <f>'Population Urban - Urban Popula'!D16/'Population Total - Country Popu'!E16</f>
        <v>0.37198391420911531</v>
      </c>
      <c r="E16" s="62">
        <f>'Population Urban - Urban Popula'!E16/'Population Total - Country Popu'!F16</f>
        <v>0.36920346128244952</v>
      </c>
      <c r="F16" s="62">
        <f>'Population Urban - Urban Popula'!F16/'Population Total - Country Popu'!G16</f>
        <v>0.36627779000660354</v>
      </c>
      <c r="G16" s="62">
        <f>'Population Urban - Urban Popula'!G16/'Population Total - Country Popu'!H16</f>
        <v>0.3634581881533101</v>
      </c>
      <c r="H16" s="62">
        <f>'Population Urban - Urban Popula'!H16/'Population Total - Country Popu'!I16</f>
        <v>0.36059240180296198</v>
      </c>
      <c r="I16" s="62">
        <f>'Population Urban - Urban Popula'!I16/'Population Total - Country Popu'!J16</f>
        <v>0.35788140958008019</v>
      </c>
      <c r="J16" s="62">
        <f>'Population Urban - Urban Popula'!J16/'Population Total - Country Popu'!K16</f>
        <v>0.35509950248756217</v>
      </c>
      <c r="K16" s="62">
        <f>'Population Urban - Urban Popula'!K16/'Population Total - Country Popu'!L16</f>
        <v>0.35292916921820777</v>
      </c>
      <c r="L16" s="62">
        <f>'Population Urban - Urban Popula'!L16/'Population Total - Country Popu'!M16</f>
        <v>0.35297679112008074</v>
      </c>
      <c r="M16" s="62">
        <f>'Population Urban - Urban Popula'!M16/'Population Total - Country Popu'!N16</f>
        <v>0.35304731355252605</v>
      </c>
      <c r="N16" s="62">
        <f>'Population Urban - Urban Popula'!N16/'Population Total - Country Popu'!O16</f>
        <v>0.35298820707575457</v>
      </c>
      <c r="O16" s="62">
        <f>'Population Urban - Urban Popula'!O16/'Population Total - Country Popu'!P16</f>
        <v>0.3529646636055101</v>
      </c>
      <c r="P16" s="62">
        <f>'Population Urban - Urban Popula'!P16/'Population Total - Country Popu'!Q16</f>
        <v>0.35285913528591351</v>
      </c>
      <c r="Q16" s="62">
        <f>'Population Urban - Urban Popula'!Q16/'Population Total - Country Popu'!R16</f>
        <v>0.35283617612058704</v>
      </c>
      <c r="R16" s="62">
        <f>'Population Urban - Urban Popula'!R16/'Population Total - Country Popu'!S16</f>
        <v>0.3528138528138528</v>
      </c>
      <c r="S16" s="62">
        <f>'Population Urban - Urban Popula'!S16/'Population Total - Country Popu'!T16</f>
        <v>0.35294117647058826</v>
      </c>
      <c r="T16" s="62">
        <f>'Population Urban - Urban Popula'!T16/'Population Total - Country Popu'!U16</f>
        <v>0.35289590148162403</v>
      </c>
      <c r="U16" s="62">
        <f>'Population Urban - Urban Popula'!U16/'Population Total - Country Popu'!V16</f>
        <v>0.35289648622981956</v>
      </c>
      <c r="V16" s="62">
        <f>'Population Urban - Urban Popula'!V16/'Population Total - Country Popu'!W16</f>
        <v>0.35301837270341208</v>
      </c>
      <c r="W16" s="62">
        <f>'Population Urban - Urban Popula'!W16/'Population Total - Country Popu'!X16</f>
        <v>0.35350731075328523</v>
      </c>
      <c r="X16" s="62">
        <f>'Population Urban - Urban Popula'!X16/'Population Total - Country Popu'!Y16</f>
        <v>0.35403726708074534</v>
      </c>
      <c r="Y16" s="62">
        <f>'Population Urban - Urban Popula'!Y16/'Population Total - Country Popu'!Z16</f>
        <v>0.35472242249459263</v>
      </c>
      <c r="Z16" s="62">
        <f>'Population Urban - Urban Popula'!Z16/'Population Total - Country Popu'!AA16</f>
        <v>0.35591111111111112</v>
      </c>
      <c r="AA16" s="62">
        <f>'Population Urban - Urban Popula'!AA16/'Population Total - Country Popu'!AB16</f>
        <v>0.35704274702172389</v>
      </c>
      <c r="AB16" s="19"/>
      <c r="AC16" s="23">
        <f t="shared" si="0"/>
        <v>-2.0659186994203271E-2</v>
      </c>
      <c r="AD16" s="19"/>
    </row>
    <row r="17" spans="1:30" ht="22.25" customHeight="1" x14ac:dyDescent="0.2">
      <c r="A17" s="16" t="s">
        <v>16</v>
      </c>
      <c r="B17" s="59">
        <f>'Population Urban - Urban Popula'!B17/'Population Total - Country Popu'!C17</f>
        <v>0.31659429865961863</v>
      </c>
      <c r="C17" s="60">
        <f>'Population Urban - Urban Popula'!C17/'Population Total - Country Popu'!D17</f>
        <v>0.31081579918789221</v>
      </c>
      <c r="D17" s="60">
        <f>'Population Urban - Urban Popula'!D17/'Population Total - Country Popu'!E17</f>
        <v>0.30526887561108096</v>
      </c>
      <c r="E17" s="60">
        <f>'Population Urban - Urban Popula'!E17/'Population Total - Country Popu'!F17</f>
        <v>0.29962613494748086</v>
      </c>
      <c r="F17" s="60">
        <f>'Population Urban - Urban Popula'!F17/'Population Total - Country Popu'!G17</f>
        <v>0.29423110643520956</v>
      </c>
      <c r="G17" s="60">
        <f>'Population Urban - Urban Popula'!G17/'Population Total - Country Popu'!H17</f>
        <v>0.2887275242047026</v>
      </c>
      <c r="H17" s="60">
        <f>'Population Urban - Urban Popula'!H17/'Population Total - Country Popu'!I17</f>
        <v>0.28335039235755716</v>
      </c>
      <c r="I17" s="60">
        <f>'Population Urban - Urban Popula'!I17/'Population Total - Country Popu'!J17</f>
        <v>0.27808657571163886</v>
      </c>
      <c r="J17" s="60">
        <f>'Population Urban - Urban Popula'!J17/'Population Total - Country Popu'!K17</f>
        <v>0.27274239148511559</v>
      </c>
      <c r="K17" s="60">
        <f>'Population Urban - Urban Popula'!K17/'Population Total - Country Popu'!L17</f>
        <v>0.2675963904840033</v>
      </c>
      <c r="L17" s="60">
        <f>'Population Urban - Urban Popula'!L17/'Population Total - Country Popu'!M17</f>
        <v>0.26479146459747815</v>
      </c>
      <c r="M17" s="60">
        <f>'Population Urban - Urban Popula'!M17/'Population Total - Country Popu'!N17</f>
        <v>0.26458896485927813</v>
      </c>
      <c r="N17" s="60">
        <f>'Population Urban - Urban Popula'!N17/'Population Total - Country Popu'!O17</f>
        <v>0.26436602123672703</v>
      </c>
      <c r="O17" s="60">
        <f>'Population Urban - Urban Popula'!O17/'Population Total - Country Popu'!P17</f>
        <v>0.26401225114854515</v>
      </c>
      <c r="P17" s="60">
        <f>'Population Urban - Urban Popula'!P17/'Population Total - Country Popu'!Q17</f>
        <v>0.26410564225690275</v>
      </c>
      <c r="Q17" s="60">
        <f>'Population Urban - Urban Popula'!Q17/'Population Total - Country Popu'!R17</f>
        <v>0.26432559506317954</v>
      </c>
      <c r="R17" s="60">
        <f>'Population Urban - Urban Popula'!R17/'Population Total - Country Popu'!S17</f>
        <v>0.26441409058231491</v>
      </c>
      <c r="S17" s="60">
        <f>'Population Urban - Urban Popula'!S17/'Population Total - Country Popu'!T17</f>
        <v>0.2646603853185206</v>
      </c>
      <c r="T17" s="60">
        <f>'Population Urban - Urban Popula'!T17/'Population Total - Country Popu'!U17</f>
        <v>0.26487972508591068</v>
      </c>
      <c r="U17" s="60">
        <f>'Population Urban - Urban Popula'!U17/'Population Total - Country Popu'!V17</f>
        <v>0.26507318383241574</v>
      </c>
      <c r="V17" s="60">
        <f>'Population Urban - Urban Popula'!V17/'Population Total - Country Popu'!W17</f>
        <v>0.26511079061229842</v>
      </c>
      <c r="W17" s="60">
        <f>'Population Urban - Urban Popula'!W17/'Population Total - Country Popu'!X17</f>
        <v>0.26538707613563661</v>
      </c>
      <c r="X17" s="60">
        <f>'Population Urban - Urban Popula'!X17/'Population Total - Country Popu'!Y17</f>
        <v>0.26570108627793732</v>
      </c>
      <c r="Y17" s="60">
        <f>'Population Urban - Urban Popula'!Y17/'Population Total - Country Popu'!Z17</f>
        <v>0.26620370370370372</v>
      </c>
      <c r="Z17" s="60">
        <f>'Population Urban - Urban Popula'!Z17/'Population Total - Country Popu'!AA17</f>
        <v>0.26697585919847783</v>
      </c>
      <c r="AA17" s="60">
        <f>'Population Urban - Urban Popula'!AA17/'Population Total - Country Popu'!AB17</f>
        <v>0.26782810685249708</v>
      </c>
      <c r="AB17" s="19"/>
      <c r="AC17" s="20">
        <f t="shared" si="0"/>
        <v>-4.8766191807121551E-2</v>
      </c>
      <c r="AD17" s="19"/>
    </row>
    <row r="18" spans="1:30" ht="22.25" customHeight="1" x14ac:dyDescent="0.2">
      <c r="A18" s="16" t="s">
        <v>17</v>
      </c>
      <c r="B18" s="61">
        <f>'Population Urban - Urban Popula'!B18/'Population Total - Country Popu'!C18</f>
        <v>0.45065430752453656</v>
      </c>
      <c r="C18" s="62">
        <f>'Population Urban - Urban Popula'!C18/'Population Total - Country Popu'!D18</f>
        <v>0.44989395546129374</v>
      </c>
      <c r="D18" s="62">
        <f>'Population Urban - Urban Popula'!D18/'Population Total - Country Popu'!E18</f>
        <v>0.44899536321483774</v>
      </c>
      <c r="E18" s="62">
        <f>'Population Urban - Urban Popula'!E18/'Population Total - Country Popu'!F18</f>
        <v>0.44814629258517036</v>
      </c>
      <c r="F18" s="62">
        <f>'Population Urban - Urban Popula'!F18/'Population Total - Country Popu'!G18</f>
        <v>0.447265625</v>
      </c>
      <c r="G18" s="62">
        <f>'Population Urban - Urban Popula'!G18/'Population Total - Country Popu'!H18</f>
        <v>0.44794651384909262</v>
      </c>
      <c r="H18" s="62">
        <f>'Population Urban - Urban Popula'!H18/'Population Total - Country Popu'!I18</f>
        <v>0.45009372071227743</v>
      </c>
      <c r="I18" s="62">
        <f>'Population Urban - Urban Popula'!I18/'Population Total - Country Popu'!J18</f>
        <v>0.45249077490774908</v>
      </c>
      <c r="J18" s="62">
        <f>'Population Urban - Urban Popula'!J18/'Population Total - Country Popu'!K18</f>
        <v>0.45460750853242321</v>
      </c>
      <c r="K18" s="62">
        <f>'Population Urban - Urban Popula'!K18/'Population Total - Country Popu'!L18</f>
        <v>0.45695661946504834</v>
      </c>
      <c r="L18" s="62">
        <f>'Population Urban - Urban Popula'!L18/'Population Total - Country Popu'!M18</f>
        <v>0.45923128193734725</v>
      </c>
      <c r="M18" s="62">
        <f>'Population Urban - Urban Popula'!M18/'Population Total - Country Popu'!N18</f>
        <v>0.46133567662565905</v>
      </c>
      <c r="N18" s="62">
        <f>'Population Urban - Urban Popula'!N18/'Population Total - Country Popu'!O18</f>
        <v>0.46369565217391306</v>
      </c>
      <c r="O18" s="62">
        <f>'Population Urban - Urban Popula'!O18/'Population Total - Country Popu'!P18</f>
        <v>0.46579173838209981</v>
      </c>
      <c r="P18" s="62">
        <f>'Population Urban - Urban Popula'!P18/'Population Total - Country Popu'!Q18</f>
        <v>0.46817117308920586</v>
      </c>
      <c r="Q18" s="62">
        <f>'Population Urban - Urban Popula'!Q18/'Population Total - Country Popu'!R18</f>
        <v>0.47051390058972198</v>
      </c>
      <c r="R18" s="62">
        <f>'Population Urban - Urban Popula'!R18/'Population Total - Country Popu'!S18</f>
        <v>0.47292794668887961</v>
      </c>
      <c r="S18" s="62">
        <f>'Population Urban - Urban Popula'!S18/'Population Total - Country Popu'!T18</f>
        <v>0.47550432276657062</v>
      </c>
      <c r="T18" s="62">
        <f>'Population Urban - Urban Popula'!T18/'Population Total - Country Popu'!U18</f>
        <v>0.47824318828792189</v>
      </c>
      <c r="U18" s="62">
        <f>'Population Urban - Urban Popula'!U18/'Population Total - Country Popu'!V18</f>
        <v>0.48102028519783091</v>
      </c>
      <c r="V18" s="62">
        <f>'Population Urban - Urban Popula'!V18/'Population Total - Country Popu'!W18</f>
        <v>0.48393494644982149</v>
      </c>
      <c r="W18" s="62">
        <f>'Population Urban - Urban Popula'!W18/'Population Total - Country Popu'!X18</f>
        <v>0.48697865674564322</v>
      </c>
      <c r="X18" s="62">
        <f>'Population Urban - Urban Popula'!X18/'Population Total - Country Popu'!Y18</f>
        <v>0.49023777305238742</v>
      </c>
      <c r="Y18" s="62">
        <f>'Population Urban - Urban Popula'!Y18/'Population Total - Country Popu'!Z18</f>
        <v>0.49351145038167937</v>
      </c>
      <c r="Z18" s="62">
        <f>'Population Urban - Urban Popula'!Z18/'Population Total - Country Popu'!AA18</f>
        <v>0.49689089881288862</v>
      </c>
      <c r="AA18" s="62">
        <f>'Population Urban - Urban Popula'!AA18/'Population Total - Country Popu'!AB18</f>
        <v>0.500465289410013</v>
      </c>
      <c r="AB18" s="19"/>
      <c r="AC18" s="23">
        <f t="shared" si="0"/>
        <v>4.9810981885476446E-2</v>
      </c>
      <c r="AD18" s="19"/>
    </row>
    <row r="19" spans="1:30" ht="23.25" customHeight="1" x14ac:dyDescent="0.2">
      <c r="A19" s="28" t="s">
        <v>18</v>
      </c>
      <c r="B19" s="59">
        <f>'Population Urban - Urban Popula'!B19/'Population Total - Country Popu'!C19</f>
        <v>0.40170274872293849</v>
      </c>
      <c r="C19" s="60">
        <f>'Population Urban - Urban Popula'!C19/'Population Total - Country Popu'!D19</f>
        <v>0.39829864081361088</v>
      </c>
      <c r="D19" s="60">
        <f>'Population Urban - Urban Popula'!D19/'Population Total - Country Popu'!E19</f>
        <v>0.39481749791028142</v>
      </c>
      <c r="E19" s="60">
        <f>'Population Urban - Urban Popula'!E19/'Population Total - Country Popu'!F19</f>
        <v>0.39140898151932069</v>
      </c>
      <c r="F19" s="60">
        <f>'Population Urban - Urban Popula'!F19/'Population Total - Country Popu'!G19</f>
        <v>0.38799004355942751</v>
      </c>
      <c r="G19" s="60">
        <f>'Population Urban - Urban Popula'!G19/'Population Total - Country Popu'!H19</f>
        <v>0.38438412269617883</v>
      </c>
      <c r="H19" s="60">
        <f>'Population Urban - Urban Popula'!H19/'Population Total - Country Popu'!I19</f>
        <v>0.38082203498567213</v>
      </c>
      <c r="I19" s="60">
        <f>'Population Urban - Urban Popula'!I19/'Population Total - Country Popu'!J19</f>
        <v>0.37831021437578816</v>
      </c>
      <c r="J19" s="60">
        <f>'Population Urban - Urban Popula'!J19/'Population Total - Country Popu'!K19</f>
        <v>0.37698067932646562</v>
      </c>
      <c r="K19" s="60">
        <f>'Population Urban - Urban Popula'!K19/'Population Total - Country Popu'!L19</f>
        <v>0.37564238518639365</v>
      </c>
      <c r="L19" s="60">
        <f>'Population Urban - Urban Popula'!L19/'Population Total - Country Popu'!M19</f>
        <v>0.3742800757179105</v>
      </c>
      <c r="M19" s="60">
        <f>'Population Urban - Urban Popula'!M19/'Population Total - Country Popu'!N19</f>
        <v>0.37276385513367066</v>
      </c>
      <c r="N19" s="60">
        <f>'Population Urban - Urban Popula'!N19/'Population Total - Country Popu'!O19</f>
        <v>0.37127970316570619</v>
      </c>
      <c r="O19" s="60">
        <f>'Population Urban - Urban Popula'!O19/'Population Total - Country Popu'!P19</f>
        <v>0.36976598575565467</v>
      </c>
      <c r="P19" s="60">
        <f>'Population Urban - Urban Popula'!P19/'Population Total - Country Popu'!Q19</f>
        <v>0.3682516289171579</v>
      </c>
      <c r="Q19" s="60">
        <f>'Population Urban - Urban Popula'!Q19/'Population Total - Country Popu'!R19</f>
        <v>0.36676393795115958</v>
      </c>
      <c r="R19" s="60">
        <f>'Population Urban - Urban Popula'!R19/'Population Total - Country Popu'!S19</f>
        <v>0.36524809232755023</v>
      </c>
      <c r="S19" s="60">
        <f>'Population Urban - Urban Popula'!S19/'Population Total - Country Popu'!T19</f>
        <v>0.36401814841201396</v>
      </c>
      <c r="T19" s="60">
        <f>'Population Urban - Urban Popula'!T19/'Population Total - Country Popu'!U19</f>
        <v>0.36306109610331938</v>
      </c>
      <c r="U19" s="60">
        <f>'Population Urban - Urban Popula'!U19/'Population Total - Country Popu'!V19</f>
        <v>0.36235534625634286</v>
      </c>
      <c r="V19" s="60">
        <f>'Population Urban - Urban Popula'!V19/'Population Total - Country Popu'!W19</f>
        <v>0.36191436493932083</v>
      </c>
      <c r="W19" s="60">
        <f>'Population Urban - Urban Popula'!W19/'Population Total - Country Popu'!X19</f>
        <v>0.36171497584541062</v>
      </c>
      <c r="X19" s="60">
        <f>'Population Urban - Urban Popula'!X19/'Population Total - Country Popu'!Y19</f>
        <v>0.36183034932202796</v>
      </c>
      <c r="Y19" s="60">
        <f>'Population Urban - Urban Popula'!Y19/'Population Total - Country Popu'!Z19</f>
        <v>0.36216907444528929</v>
      </c>
      <c r="Z19" s="60">
        <f>'Population Urban - Urban Popula'!Z19/'Population Total - Country Popu'!AA19</f>
        <v>0.3627621483375959</v>
      </c>
      <c r="AA19" s="60">
        <f>'Population Urban - Urban Popula'!AA19/'Population Total - Country Popu'!AB19</f>
        <v>0.36364860316391789</v>
      </c>
      <c r="AB19" s="14"/>
      <c r="AC19" s="20">
        <f t="shared" si="0"/>
        <v>-3.8054145559020591E-2</v>
      </c>
      <c r="AD19" s="14"/>
    </row>
    <row r="20" spans="1:30" ht="22.25" customHeight="1" x14ac:dyDescent="0.2">
      <c r="A20" s="24" t="s">
        <v>19</v>
      </c>
      <c r="B20" s="63">
        <f>'Population Urban - Urban Popula'!B20/'Population Total - Country Popu'!C20</f>
        <v>0.26524801388330604</v>
      </c>
      <c r="C20" s="64">
        <f>'Population Urban - Urban Popula'!C20/'Population Total - Country Popu'!D20</f>
        <v>0.26785608679081624</v>
      </c>
      <c r="D20" s="64">
        <f>'Population Urban - Urban Popula'!D20/'Population Total - Country Popu'!E20</f>
        <v>0.27024322437198944</v>
      </c>
      <c r="E20" s="64">
        <f>'Population Urban - Urban Popula'!E20/'Population Total - Country Popu'!F20</f>
        <v>0.27263118485093302</v>
      </c>
      <c r="F20" s="64">
        <f>'Population Urban - Urban Popula'!F20/'Population Total - Country Popu'!G20</f>
        <v>0.27504676168114905</v>
      </c>
      <c r="G20" s="64">
        <f>'Population Urban - Urban Popula'!G20/'Population Total - Country Popu'!H20</f>
        <v>0.27752630490431446</v>
      </c>
      <c r="H20" s="64">
        <f>'Population Urban - Urban Popula'!H20/'Population Total - Country Popu'!I20</f>
        <v>0.28008783304290963</v>
      </c>
      <c r="I20" s="64">
        <f>'Population Urban - Urban Popula'!I20/'Population Total - Country Popu'!J20</f>
        <v>0.28267217902024477</v>
      </c>
      <c r="J20" s="64">
        <f>'Population Urban - Urban Popula'!J20/'Population Total - Country Popu'!K20</f>
        <v>0.28529004625222421</v>
      </c>
      <c r="K20" s="64">
        <f>'Population Urban - Urban Popula'!K20/'Population Total - Country Popu'!L20</f>
        <v>0.28792521346343231</v>
      </c>
      <c r="L20" s="64">
        <f>'Population Urban - Urban Popula'!L20/'Population Total - Country Popu'!M20</f>
        <v>0.29055821351782746</v>
      </c>
      <c r="M20" s="64">
        <f>'Population Urban - Urban Popula'!M20/'Population Total - Country Popu'!N20</f>
        <v>0.29353414210873657</v>
      </c>
      <c r="N20" s="64">
        <f>'Population Urban - Urban Popula'!N20/'Population Total - Country Popu'!O20</f>
        <v>0.29713584774379481</v>
      </c>
      <c r="O20" s="64">
        <f>'Population Urban - Urban Popula'!O20/'Population Total - Country Popu'!P20</f>
        <v>0.30076268870106387</v>
      </c>
      <c r="P20" s="64">
        <f>'Population Urban - Urban Popula'!P20/'Population Total - Country Popu'!Q20</f>
        <v>0.30443886286764399</v>
      </c>
      <c r="Q20" s="64">
        <f>'Population Urban - Urban Popula'!Q20/'Population Total - Country Popu'!R20</f>
        <v>0.30816302474425838</v>
      </c>
      <c r="R20" s="64">
        <f>'Population Urban - Urban Popula'!R20/'Population Total - Country Popu'!S20</f>
        <v>0.3119500481031291</v>
      </c>
      <c r="S20" s="64">
        <f>'Population Urban - Urban Popula'!S20/'Population Total - Country Popu'!T20</f>
        <v>0.31576854984181479</v>
      </c>
      <c r="T20" s="64">
        <f>'Population Urban - Urban Popula'!T20/'Population Total - Country Popu'!U20</f>
        <v>0.319630357455922</v>
      </c>
      <c r="U20" s="64">
        <f>'Population Urban - Urban Popula'!U20/'Population Total - Country Popu'!V20</f>
        <v>0.32352694772104146</v>
      </c>
      <c r="V20" s="64">
        <f>'Population Urban - Urban Popula'!V20/'Population Total - Country Popu'!W20</f>
        <v>0.32746800744852378</v>
      </c>
      <c r="W20" s="64">
        <f>'Population Urban - Urban Popula'!W20/'Population Total - Country Popu'!X20</f>
        <v>0.33144780844413091</v>
      </c>
      <c r="X20" s="64">
        <f>'Population Urban - Urban Popula'!X20/'Population Total - Country Popu'!Y20</f>
        <v>0.33551276496660187</v>
      </c>
      <c r="Y20" s="64">
        <f>'Population Urban - Urban Popula'!Y20/'Population Total - Country Popu'!Z20</f>
        <v>0.33964801383154014</v>
      </c>
      <c r="Z20" s="64">
        <f>'Population Urban - Urban Popula'!Z20/'Population Total - Country Popu'!AA20</f>
        <v>0.34385841910897202</v>
      </c>
      <c r="AA20" s="64">
        <f>'Population Urban - Urban Popula'!AA20/'Population Total - Country Popu'!AB20</f>
        <v>0.34814029312851802</v>
      </c>
      <c r="AB20" s="19"/>
      <c r="AC20" s="27">
        <f t="shared" si="0"/>
        <v>8.2892279245211975E-2</v>
      </c>
      <c r="AD20" s="19"/>
    </row>
    <row r="21" spans="1:30" ht="22.25" customHeight="1" x14ac:dyDescent="0.2">
      <c r="A21" s="16" t="s">
        <v>20</v>
      </c>
      <c r="B21" s="65">
        <f>'Population Urban - Urban Popula'!B21/'Population Total - Country Popu'!C21</f>
        <v>0.18318983888841531</v>
      </c>
      <c r="C21" s="66">
        <f>'Population Urban - Urban Popula'!C21/'Population Total - Country Popu'!D21</f>
        <v>0.18593403108150966</v>
      </c>
      <c r="D21" s="66">
        <f>'Population Urban - Urban Popula'!D21/'Population Total - Country Popu'!E21</f>
        <v>0.18882131479872574</v>
      </c>
      <c r="E21" s="66">
        <f>'Population Urban - Urban Popula'!E21/'Population Total - Country Popu'!F21</f>
        <v>0.19169686985172982</v>
      </c>
      <c r="F21" s="66">
        <f>'Population Urban - Urban Popula'!F21/'Population Total - Country Popu'!G21</f>
        <v>0.194601152562936</v>
      </c>
      <c r="G21" s="66">
        <f>'Population Urban - Urban Popula'!G21/'Population Total - Country Popu'!H21</f>
        <v>0.19754350051177072</v>
      </c>
      <c r="H21" s="66">
        <f>'Population Urban - Urban Popula'!H21/'Population Total - Country Popu'!I21</f>
        <v>0.20054303556882977</v>
      </c>
      <c r="I21" s="66">
        <f>'Population Urban - Urban Popula'!I21/'Population Total - Country Popu'!J21</f>
        <v>0.20356448136270439</v>
      </c>
      <c r="J21" s="66">
        <f>'Population Urban - Urban Popula'!J21/'Population Total - Country Popu'!K21</f>
        <v>0.20659588654664821</v>
      </c>
      <c r="K21" s="66">
        <f>'Population Urban - Urban Popula'!K21/'Population Total - Country Popu'!L21</f>
        <v>0.20968629609246009</v>
      </c>
      <c r="L21" s="66">
        <f>'Population Urban - Urban Popula'!L21/'Population Total - Country Popu'!M21</f>
        <v>0.21281864530225783</v>
      </c>
      <c r="M21" s="66">
        <f>'Population Urban - Urban Popula'!M21/'Population Total - Country Popu'!N21</f>
        <v>0.21594528761476484</v>
      </c>
      <c r="N21" s="66">
        <f>'Population Urban - Urban Popula'!N21/'Population Total - Country Popu'!O21</f>
        <v>0.21915957303067152</v>
      </c>
      <c r="O21" s="66">
        <f>'Population Urban - Urban Popula'!O21/'Population Total - Country Popu'!P21</f>
        <v>0.2223568091365288</v>
      </c>
      <c r="P21" s="66">
        <f>'Population Urban - Urban Popula'!P21/'Population Total - Country Popu'!Q21</f>
        <v>0.2256130563304051</v>
      </c>
      <c r="Q21" s="66">
        <f>'Population Urban - Urban Popula'!Q21/'Population Total - Country Popu'!R21</f>
        <v>0.22895297856079805</v>
      </c>
      <c r="R21" s="66">
        <f>'Population Urban - Urban Popula'!R21/'Population Total - Country Popu'!S21</f>
        <v>0.23237485856970075</v>
      </c>
      <c r="S21" s="66">
        <f>'Population Urban - Urban Popula'!S21/'Population Total - Country Popu'!T21</f>
        <v>0.23587232912064973</v>
      </c>
      <c r="T21" s="66">
        <f>'Population Urban - Urban Popula'!T21/'Population Total - Country Popu'!U21</f>
        <v>0.23945693992305417</v>
      </c>
      <c r="U21" s="66">
        <f>'Population Urban - Urban Popula'!U21/'Population Total - Country Popu'!V21</f>
        <v>0.2431427746499206</v>
      </c>
      <c r="V21" s="66">
        <f>'Population Urban - Urban Popula'!V21/'Population Total - Country Popu'!W21</f>
        <v>0.24688358335094021</v>
      </c>
      <c r="W21" s="66">
        <f>'Population Urban - Urban Popula'!W21/'Population Total - Country Popu'!X21</f>
        <v>0.25074729427933345</v>
      </c>
      <c r="X21" s="66">
        <f>'Population Urban - Urban Popula'!X21/'Population Total - Country Popu'!Y21</f>
        <v>0.25468566638725904</v>
      </c>
      <c r="Y21" s="66">
        <f>'Population Urban - Urban Popula'!Y21/'Population Total - Country Popu'!Z21</f>
        <v>0.25870646766169153</v>
      </c>
      <c r="Z21" s="66">
        <f>'Population Urban - Urban Popula'!Z21/'Population Total - Country Popu'!AA21</f>
        <v>0.26281129119913044</v>
      </c>
      <c r="AA21" s="66">
        <f>'Population Urban - Urban Popula'!AA21/'Population Total - Country Popu'!AB21</f>
        <v>0.2670353360202456</v>
      </c>
      <c r="AB21" s="19"/>
      <c r="AC21" s="20">
        <f t="shared" si="0"/>
        <v>8.3845497131830288E-2</v>
      </c>
      <c r="AD21" s="19"/>
    </row>
    <row r="22" spans="1:30" ht="22.25" customHeight="1" x14ac:dyDescent="0.2">
      <c r="A22" s="16" t="s">
        <v>21</v>
      </c>
      <c r="B22" s="61">
        <f>'Population Urban - Urban Popula'!B22/'Population Total - Country Popu'!C22</f>
        <v>0.19811707298903022</v>
      </c>
      <c r="C22" s="62">
        <f>'Population Urban - Urban Popula'!C22/'Population Total - Country Popu'!D22</f>
        <v>0.20257424841952062</v>
      </c>
      <c r="D22" s="62">
        <f>'Population Urban - Urban Popula'!D22/'Population Total - Country Popu'!E22</f>
        <v>0.20609974117458707</v>
      </c>
      <c r="E22" s="62">
        <f>'Population Urban - Urban Popula'!E22/'Population Total - Country Popu'!F22</f>
        <v>0.20966422392034675</v>
      </c>
      <c r="F22" s="62">
        <f>'Population Urban - Urban Popula'!F22/'Population Total - Country Popu'!G22</f>
        <v>0.21327607801037754</v>
      </c>
      <c r="G22" s="62">
        <f>'Population Urban - Urban Popula'!G22/'Population Total - Country Popu'!H22</f>
        <v>0.21693501293067491</v>
      </c>
      <c r="H22" s="62">
        <f>'Population Urban - Urban Popula'!H22/'Population Total - Country Popu'!I22</f>
        <v>0.22064362219262915</v>
      </c>
      <c r="I22" s="62">
        <f>'Population Urban - Urban Popula'!I22/'Population Total - Country Popu'!J22</f>
        <v>0.22438673016127095</v>
      </c>
      <c r="J22" s="62">
        <f>'Population Urban - Urban Popula'!J22/'Population Total - Country Popu'!K22</f>
        <v>0.22817875885439956</v>
      </c>
      <c r="K22" s="62">
        <f>'Population Urban - Urban Popula'!K22/'Population Total - Country Popu'!L22</f>
        <v>0.23201274169596897</v>
      </c>
      <c r="L22" s="62">
        <f>'Population Urban - Urban Popula'!L22/'Population Total - Country Popu'!M22</f>
        <v>0.23590642303014739</v>
      </c>
      <c r="M22" s="62">
        <f>'Population Urban - Urban Popula'!M22/'Population Total - Country Popu'!N22</f>
        <v>0.24095598604616641</v>
      </c>
      <c r="N22" s="62">
        <f>'Population Urban - Urban Popula'!N22/'Population Total - Country Popu'!O22</f>
        <v>0.24756580003795453</v>
      </c>
      <c r="O22" s="62">
        <f>'Population Urban - Urban Popula'!O22/'Population Total - Country Popu'!P22</f>
        <v>0.25428563217564987</v>
      </c>
      <c r="P22" s="62">
        <f>'Population Urban - Urban Popula'!P22/'Population Total - Country Popu'!Q22</f>
        <v>0.26113923602506461</v>
      </c>
      <c r="Q22" s="62">
        <f>'Population Urban - Urban Popula'!Q22/'Population Total - Country Popu'!R22</f>
        <v>0.2680965522059594</v>
      </c>
      <c r="R22" s="62">
        <f>'Population Urban - Urban Popula'!R22/'Population Total - Country Popu'!S22</f>
        <v>0.27517274227060312</v>
      </c>
      <c r="S22" s="62">
        <f>'Population Urban - Urban Popula'!S22/'Population Total - Country Popu'!T22</f>
        <v>0.28236956922509676</v>
      </c>
      <c r="T22" s="62">
        <f>'Population Urban - Urban Popula'!T22/'Population Total - Country Popu'!U22</f>
        <v>0.28968034060958303</v>
      </c>
      <c r="U22" s="62">
        <f>'Population Urban - Urban Popula'!U22/'Population Total - Country Popu'!V22</f>
        <v>0.29709102827368011</v>
      </c>
      <c r="V22" s="62">
        <f>'Population Urban - Urban Popula'!V22/'Population Total - Country Popu'!W22</f>
        <v>0.30461538461538462</v>
      </c>
      <c r="W22" s="62">
        <f>'Population Urban - Urban Popula'!W22/'Population Total - Country Popu'!X22</f>
        <v>0.31224895657521162</v>
      </c>
      <c r="X22" s="62">
        <f>'Population Urban - Urban Popula'!X22/'Population Total - Country Popu'!Y22</f>
        <v>0.31990044927114647</v>
      </c>
      <c r="Y22" s="62">
        <f>'Population Urban - Urban Popula'!Y22/'Population Total - Country Popu'!Z22</f>
        <v>0.32753280756090553</v>
      </c>
      <c r="Z22" s="62">
        <f>'Population Urban - Urban Popula'!Z22/'Population Total - Country Popu'!AA22</f>
        <v>0.33515863052241773</v>
      </c>
      <c r="AA22" s="62">
        <f>'Population Urban - Urban Popula'!AA22/'Population Total - Country Popu'!AB22</f>
        <v>0.34276951081908347</v>
      </c>
      <c r="AB22" s="19"/>
      <c r="AC22" s="23">
        <f t="shared" si="0"/>
        <v>0.14465243783005324</v>
      </c>
      <c r="AD22" s="19"/>
    </row>
    <row r="23" spans="1:30" ht="22.25" customHeight="1" x14ac:dyDescent="0.2">
      <c r="A23" s="16" t="s">
        <v>22</v>
      </c>
      <c r="B23" s="59">
        <f>'Population Urban - Urban Popula'!B23/'Population Total - Country Popu'!C23</f>
        <v>0.16417910447761194</v>
      </c>
      <c r="C23" s="60">
        <f>'Population Urban - Urban Popula'!C23/'Population Total - Country Popu'!D23</f>
        <v>0.17196261682242991</v>
      </c>
      <c r="D23" s="60">
        <f>'Population Urban - Urban Popula'!D23/'Population Total - Country Popu'!E23</f>
        <v>0.17992424242424243</v>
      </c>
      <c r="E23" s="60">
        <f>'Population Urban - Urban Popula'!E23/'Population Total - Country Popu'!F23</f>
        <v>0.18882466281310212</v>
      </c>
      <c r="F23" s="60">
        <f>'Population Urban - Urban Popula'!F23/'Population Total - Country Popu'!G23</f>
        <v>0.197265625</v>
      </c>
      <c r="G23" s="60">
        <f>'Population Urban - Urban Popula'!G23/'Population Total - Country Popu'!H23</f>
        <v>0.206286836935167</v>
      </c>
      <c r="H23" s="60">
        <f>'Population Urban - Urban Popula'!H23/'Population Total - Country Popu'!I23</f>
        <v>0.21442495126705652</v>
      </c>
      <c r="I23" s="60">
        <f>'Population Urban - Urban Popula'!I23/'Population Total - Country Popu'!J23</f>
        <v>0.22456813819577734</v>
      </c>
      <c r="J23" s="60">
        <f>'Population Urban - Urban Popula'!J23/'Population Total - Country Popu'!K23</f>
        <v>0.23408239700374531</v>
      </c>
      <c r="K23" s="60">
        <f>'Population Urban - Urban Popula'!K23/'Population Total - Country Popu'!L23</f>
        <v>0.24408014571948999</v>
      </c>
      <c r="L23" s="60">
        <f>'Population Urban - Urban Popula'!L23/'Population Total - Country Popu'!M23</f>
        <v>0.25354609929078015</v>
      </c>
      <c r="M23" s="60">
        <f>'Population Urban - Urban Popula'!M23/'Population Total - Country Popu'!N23</f>
        <v>0.26506024096385544</v>
      </c>
      <c r="N23" s="60">
        <f>'Population Urban - Urban Popula'!N23/'Population Total - Country Popu'!O23</f>
        <v>0.27591973244147155</v>
      </c>
      <c r="O23" s="60">
        <f>'Population Urban - Urban Popula'!O23/'Population Total - Country Popu'!P23</f>
        <v>0.28733766233766234</v>
      </c>
      <c r="P23" s="60">
        <f>'Population Urban - Urban Popula'!P23/'Population Total - Country Popu'!Q23</f>
        <v>0.29810725552050471</v>
      </c>
      <c r="Q23" s="60">
        <f>'Population Urban - Urban Popula'!Q23/'Population Total - Country Popu'!R23</f>
        <v>0.30923076923076925</v>
      </c>
      <c r="R23" s="60">
        <f>'Population Urban - Urban Popula'!R23/'Population Total - Country Popu'!S23</f>
        <v>0.31681681681681684</v>
      </c>
      <c r="S23" s="60">
        <f>'Population Urban - Urban Popula'!S23/'Population Total - Country Popu'!T23</f>
        <v>0.32547864506627394</v>
      </c>
      <c r="T23" s="60">
        <f>'Population Urban - Urban Popula'!T23/'Population Total - Country Popu'!U23</f>
        <v>0.33236994219653176</v>
      </c>
      <c r="U23" s="60">
        <f>'Population Urban - Urban Popula'!U23/'Population Total - Country Popu'!V23</f>
        <v>0.34042553191489361</v>
      </c>
      <c r="V23" s="60">
        <f>'Population Urban - Urban Popula'!V23/'Population Total - Country Popu'!W23</f>
        <v>0.34728033472803349</v>
      </c>
      <c r="W23" s="60">
        <f>'Population Urban - Urban Popula'!W23/'Population Total - Country Popu'!X23</f>
        <v>0.35665294924554186</v>
      </c>
      <c r="X23" s="60">
        <f>'Population Urban - Urban Popula'!X23/'Population Total - Country Popu'!Y23</f>
        <v>0.36388140161725069</v>
      </c>
      <c r="Y23" s="60">
        <f>'Population Urban - Urban Popula'!Y23/'Population Total - Country Popu'!Z23</f>
        <v>0.3713527851458886</v>
      </c>
      <c r="Z23" s="60">
        <f>'Population Urban - Urban Popula'!Z23/'Population Total - Country Popu'!AA23</f>
        <v>0.37859007832898173</v>
      </c>
      <c r="AA23" s="60">
        <f>'Population Urban - Urban Popula'!AA23/'Population Total - Country Popu'!AB23</f>
        <v>0.38659793814432991</v>
      </c>
      <c r="AB23" s="19"/>
      <c r="AC23" s="20">
        <f t="shared" si="0"/>
        <v>0.22241883366671797</v>
      </c>
      <c r="AD23" s="19"/>
    </row>
    <row r="24" spans="1:30" ht="22.25" customHeight="1" x14ac:dyDescent="0.2">
      <c r="A24" s="16" t="s">
        <v>23</v>
      </c>
      <c r="B24" s="61">
        <f>'Population Urban - Urban Popula'!B24/'Population Total - Country Popu'!C24</f>
        <v>0.25547393171295363</v>
      </c>
      <c r="C24" s="62">
        <f>'Population Urban - Urban Popula'!C24/'Population Total - Country Popu'!D24</f>
        <v>0.25778446187675508</v>
      </c>
      <c r="D24" s="62">
        <f>'Population Urban - Urban Popula'!D24/'Population Total - Country Popu'!E24</f>
        <v>0.25984398340248965</v>
      </c>
      <c r="E24" s="62">
        <f>'Population Urban - Urban Popula'!E24/'Population Total - Country Popu'!F24</f>
        <v>0.2619073984809599</v>
      </c>
      <c r="F24" s="62">
        <f>'Population Urban - Urban Popula'!F24/'Population Total - Country Popu'!G24</f>
        <v>0.26398551658953617</v>
      </c>
      <c r="G24" s="62">
        <f>'Population Urban - Urban Popula'!G24/'Population Total - Country Popu'!H24</f>
        <v>0.26607337906097905</v>
      </c>
      <c r="H24" s="62">
        <f>'Population Urban - Urban Popula'!H24/'Population Total - Country Popu'!I24</f>
        <v>0.26817400847558642</v>
      </c>
      <c r="I24" s="62">
        <f>'Population Urban - Urban Popula'!I24/'Population Total - Country Popu'!J24</f>
        <v>0.27028047573854574</v>
      </c>
      <c r="J24" s="62">
        <f>'Population Urban - Urban Popula'!J24/'Population Total - Country Popu'!K24</f>
        <v>0.27239971937400953</v>
      </c>
      <c r="K24" s="62">
        <f>'Population Urban - Urban Popula'!K24/'Population Total - Country Popu'!L24</f>
        <v>0.27452964102964345</v>
      </c>
      <c r="L24" s="62">
        <f>'Population Urban - Urban Popula'!L24/'Population Total - Country Popu'!M24</f>
        <v>0.27667227626067148</v>
      </c>
      <c r="M24" s="62">
        <f>'Population Urban - Urban Popula'!M24/'Population Total - Country Popu'!N24</f>
        <v>0.27918331365425797</v>
      </c>
      <c r="N24" s="62">
        <f>'Population Urban - Urban Popula'!N24/'Population Total - Country Popu'!O24</f>
        <v>0.28244014614945956</v>
      </c>
      <c r="O24" s="62">
        <f>'Population Urban - Urban Popula'!O24/'Population Total - Country Popu'!P24</f>
        <v>0.28571924881169736</v>
      </c>
      <c r="P24" s="62">
        <f>'Population Urban - Urban Popula'!P24/'Population Total - Country Popu'!Q24</f>
        <v>0.28902618883404496</v>
      </c>
      <c r="Q24" s="62">
        <f>'Population Urban - Urban Popula'!Q24/'Population Total - Country Popu'!R24</f>
        <v>0.29234685186630988</v>
      </c>
      <c r="R24" s="62">
        <f>'Population Urban - Urban Popula'!R24/'Population Total - Country Popu'!S24</f>
        <v>0.29569426452979081</v>
      </c>
      <c r="S24" s="62">
        <f>'Population Urban - Urban Popula'!S24/'Population Total - Country Popu'!T24</f>
        <v>0.29906349350139549</v>
      </c>
      <c r="T24" s="62">
        <f>'Population Urban - Urban Popula'!T24/'Population Total - Country Popu'!U24</f>
        <v>0.30245892009786646</v>
      </c>
      <c r="U24" s="62">
        <f>'Population Urban - Urban Popula'!U24/'Population Total - Country Popu'!V24</f>
        <v>0.30586789095046119</v>
      </c>
      <c r="V24" s="62">
        <f>'Population Urban - Urban Popula'!V24/'Population Total - Country Popu'!W24</f>
        <v>0.30930181441161225</v>
      </c>
      <c r="W24" s="62">
        <f>'Population Urban - Urban Popula'!W24/'Population Total - Country Popu'!X24</f>
        <v>0.31275774757688618</v>
      </c>
      <c r="X24" s="62">
        <f>'Population Urban - Urban Popula'!X24/'Population Total - Country Popu'!Y24</f>
        <v>0.31630558095945055</v>
      </c>
      <c r="Y24" s="62">
        <f>'Population Urban - Urban Popula'!Y24/'Population Total - Country Popu'!Z24</f>
        <v>0.31993706774002906</v>
      </c>
      <c r="Z24" s="62">
        <f>'Population Urban - Urban Popula'!Z24/'Population Total - Country Popu'!AA24</f>
        <v>0.3236573715364186</v>
      </c>
      <c r="AA24" s="62">
        <f>'Population Urban - Urban Popula'!AA24/'Population Total - Country Popu'!AB24</f>
        <v>0.32746590350829313</v>
      </c>
      <c r="AB24" s="19"/>
      <c r="AC24" s="23">
        <f t="shared" si="0"/>
        <v>7.1991971795339504E-2</v>
      </c>
      <c r="AD24" s="19"/>
    </row>
    <row r="25" spans="1:30" ht="22.25" customHeight="1" x14ac:dyDescent="0.2">
      <c r="A25" s="16" t="s">
        <v>24</v>
      </c>
      <c r="B25" s="59">
        <f>'Population Urban - Urban Popula'!B25/'Population Total - Country Popu'!C25</f>
        <v>0.56330506369539757</v>
      </c>
      <c r="C25" s="60">
        <f>'Population Urban - Urban Popula'!C25/'Population Total - Country Popu'!D25</f>
        <v>0.56865952115812912</v>
      </c>
      <c r="D25" s="60">
        <f>'Population Urban - Urban Popula'!D25/'Population Total - Country Popu'!E25</f>
        <v>0.5765345498825184</v>
      </c>
      <c r="E25" s="60">
        <f>'Population Urban - Urban Popula'!E25/'Population Total - Country Popu'!F25</f>
        <v>0.58519548336780713</v>
      </c>
      <c r="F25" s="60">
        <f>'Population Urban - Urban Popula'!F25/'Population Total - Country Popu'!G25</f>
        <v>0.59380185374520222</v>
      </c>
      <c r="G25" s="60">
        <f>'Population Urban - Urban Popula'!G25/'Population Total - Country Popu'!H25</f>
        <v>0.60236819474763514</v>
      </c>
      <c r="H25" s="60">
        <f>'Population Urban - Urban Popula'!H25/'Population Total - Country Popu'!I25</f>
        <v>0.61087872918735042</v>
      </c>
      <c r="I25" s="60">
        <f>'Population Urban - Urban Popula'!I25/'Population Total - Country Popu'!J25</f>
        <v>0.6185184593000016</v>
      </c>
      <c r="J25" s="60">
        <f>'Population Urban - Urban Popula'!J25/'Population Total - Country Popu'!K25</f>
        <v>0.62588482727229922</v>
      </c>
      <c r="K25" s="60">
        <f>'Population Urban - Urban Popula'!K25/'Population Total - Country Popu'!L25</f>
        <v>0.63317349943724077</v>
      </c>
      <c r="L25" s="60">
        <f>'Population Urban - Urban Popula'!L25/'Population Total - Country Popu'!M25</f>
        <v>0.64042420840223935</v>
      </c>
      <c r="M25" s="60">
        <f>'Population Urban - Urban Popula'!M25/'Population Total - Country Popu'!N25</f>
        <v>0.64758144126357353</v>
      </c>
      <c r="N25" s="60">
        <f>'Population Urban - Urban Popula'!N25/'Population Total - Country Popu'!O25</f>
        <v>0.65468720008268488</v>
      </c>
      <c r="O25" s="60">
        <f>'Population Urban - Urban Popula'!O25/'Population Total - Country Popu'!P25</f>
        <v>0.66171600309294898</v>
      </c>
      <c r="P25" s="60">
        <f>'Population Urban - Urban Popula'!P25/'Population Total - Country Popu'!Q25</f>
        <v>0.66870006633786161</v>
      </c>
      <c r="Q25" s="60">
        <f>'Population Urban - Urban Popula'!Q25/'Population Total - Country Popu'!R25</f>
        <v>0.67557589234804427</v>
      </c>
      <c r="R25" s="60">
        <f>'Population Urban - Urban Popula'!R25/'Population Total - Country Popu'!S25</f>
        <v>0.68239007002268337</v>
      </c>
      <c r="S25" s="60">
        <f>'Population Urban - Urban Popula'!S25/'Population Total - Country Popu'!T25</f>
        <v>0.68864626996616018</v>
      </c>
      <c r="T25" s="60">
        <f>'Population Urban - Urban Popula'!T25/'Population Total - Country Popu'!U25</f>
        <v>0.69458168756279159</v>
      </c>
      <c r="U25" s="60">
        <f>'Population Urban - Urban Popula'!U25/'Population Total - Country Popu'!V25</f>
        <v>0.70044735732836572</v>
      </c>
      <c r="V25" s="60">
        <f>'Population Urban - Urban Popula'!V25/'Population Total - Country Popu'!W25</f>
        <v>0.70626628347344955</v>
      </c>
      <c r="W25" s="60">
        <f>'Population Urban - Urban Popula'!W25/'Population Total - Country Popu'!X25</f>
        <v>0.71200148493848114</v>
      </c>
      <c r="X25" s="60">
        <f>'Population Urban - Urban Popula'!X25/'Population Total - Country Popu'!Y25</f>
        <v>0.71769339474510629</v>
      </c>
      <c r="Y25" s="60">
        <f>'Population Urban - Urban Popula'!Y25/'Population Total - Country Popu'!Z25</f>
        <v>0.72319134375766658</v>
      </c>
      <c r="Z25" s="60">
        <f>'Population Urban - Urban Popula'!Z25/'Population Total - Country Popu'!AA25</f>
        <v>0.72855868484771247</v>
      </c>
      <c r="AA25" s="60">
        <f>'Population Urban - Urban Popula'!AA25/'Population Total - Country Popu'!AB25</f>
        <v>0.73375610247118628</v>
      </c>
      <c r="AB25" s="19"/>
      <c r="AC25" s="20">
        <f t="shared" si="0"/>
        <v>0.17045103877578871</v>
      </c>
      <c r="AD25" s="19"/>
    </row>
    <row r="26" spans="1:30" ht="22.25" customHeight="1" x14ac:dyDescent="0.2">
      <c r="A26" s="16" t="s">
        <v>25</v>
      </c>
      <c r="B26" s="61">
        <f>'Population Urban - Urban Popula'!B26/'Population Total - Country Popu'!C26</f>
        <v>0.25925925925925924</v>
      </c>
      <c r="C26" s="62">
        <f>'Population Urban - Urban Popula'!C26/'Population Total - Country Popu'!D26</f>
        <v>0.25675675675675674</v>
      </c>
      <c r="D26" s="62">
        <f>'Population Urban - Urban Popula'!D26/'Population Total - Country Popu'!E26</f>
        <v>0.25877192982456143</v>
      </c>
      <c r="E26" s="62">
        <f>'Population Urban - Urban Popula'!E26/'Population Total - Country Popu'!F26</f>
        <v>0.25641025641025639</v>
      </c>
      <c r="F26" s="62">
        <f>'Population Urban - Urban Popula'!F26/'Population Total - Country Popu'!G26</f>
        <v>0.25523012552301255</v>
      </c>
      <c r="G26" s="62">
        <f>'Population Urban - Urban Popula'!G26/'Population Total - Country Popu'!H26</f>
        <v>0.25714285714285712</v>
      </c>
      <c r="H26" s="62">
        <f>'Population Urban - Urban Popula'!H26/'Population Total - Country Popu'!I26</f>
        <v>0.25896414342629481</v>
      </c>
      <c r="I26" s="62">
        <f>'Population Urban - Urban Popula'!I26/'Population Total - Country Popu'!J26</f>
        <v>0.265625</v>
      </c>
      <c r="J26" s="62">
        <f>'Population Urban - Urban Popula'!J26/'Population Total - Country Popu'!K26</f>
        <v>0.26717557251908397</v>
      </c>
      <c r="K26" s="62">
        <f>'Population Urban - Urban Popula'!K26/'Population Total - Country Popu'!L26</f>
        <v>0.27340823970037453</v>
      </c>
      <c r="L26" s="62">
        <f>'Population Urban - Urban Popula'!L26/'Population Total - Country Popu'!M26</f>
        <v>0.2783882783882784</v>
      </c>
      <c r="M26" s="62">
        <f>'Population Urban - Urban Popula'!M26/'Population Total - Country Popu'!N26</f>
        <v>0.28776978417266186</v>
      </c>
      <c r="N26" s="62">
        <f>'Population Urban - Urban Popula'!N26/'Population Total - Country Popu'!O26</f>
        <v>0.30035335689045939</v>
      </c>
      <c r="O26" s="62">
        <f>'Population Urban - Urban Popula'!O26/'Population Total - Country Popu'!P26</f>
        <v>0.3125</v>
      </c>
      <c r="P26" s="62">
        <f>'Population Urban - Urban Popula'!P26/'Population Total - Country Popu'!Q26</f>
        <v>0.32423208191126279</v>
      </c>
      <c r="Q26" s="62">
        <f>'Population Urban - Urban Popula'!Q26/'Population Total - Country Popu'!R26</f>
        <v>0.33557046979865773</v>
      </c>
      <c r="R26" s="62">
        <f>'Population Urban - Urban Popula'!R26/'Population Total - Country Popu'!S26</f>
        <v>0.34983498349834985</v>
      </c>
      <c r="S26" s="62">
        <f>'Population Urban - Urban Popula'!S26/'Population Total - Country Popu'!T26</f>
        <v>0.36363636363636365</v>
      </c>
      <c r="T26" s="62">
        <f>'Population Urban - Urban Popula'!T26/'Population Total - Country Popu'!U26</f>
        <v>0.37579617834394907</v>
      </c>
      <c r="U26" s="62">
        <f>'Population Urban - Urban Popula'!U26/'Population Total - Country Popu'!V26</f>
        <v>0.38750000000000001</v>
      </c>
      <c r="V26" s="62">
        <f>'Population Urban - Urban Popula'!V26/'Population Total - Country Popu'!W26</f>
        <v>0.3987730061349693</v>
      </c>
      <c r="W26" s="62">
        <f>'Population Urban - Urban Popula'!W26/'Population Total - Country Popu'!X26</f>
        <v>0.41265060240963858</v>
      </c>
      <c r="X26" s="62">
        <f>'Population Urban - Urban Popula'!X26/'Population Total - Country Popu'!Y26</f>
        <v>0.42307692307692307</v>
      </c>
      <c r="Y26" s="62">
        <f>'Population Urban - Urban Popula'!Y26/'Population Total - Country Popu'!Z26</f>
        <v>0.43478260869565216</v>
      </c>
      <c r="Z26" s="62">
        <f>'Population Urban - Urban Popula'!Z26/'Population Total - Country Popu'!AA26</f>
        <v>0.44318181818181818</v>
      </c>
      <c r="AA26" s="62">
        <f>'Population Urban - Urban Popula'!AA26/'Population Total - Country Popu'!AB26</f>
        <v>0.45530726256983239</v>
      </c>
      <c r="AB26" s="19"/>
      <c r="AC26" s="23">
        <f t="shared" si="0"/>
        <v>0.19604800331057315</v>
      </c>
      <c r="AD26" s="19"/>
    </row>
    <row r="27" spans="1:30" ht="22.25" customHeight="1" x14ac:dyDescent="0.2">
      <c r="A27" s="16" t="s">
        <v>26</v>
      </c>
      <c r="B27" s="59">
        <f>'Population Urban - Urban Popula'!B27/'Population Total - Country Popu'!C27</f>
        <v>8.8564960521230196E-2</v>
      </c>
      <c r="C27" s="60">
        <f>'Population Urban - Urban Popula'!C27/'Population Total - Country Popu'!D27</f>
        <v>9.1819699499165269E-2</v>
      </c>
      <c r="D27" s="60">
        <f>'Population Urban - Urban Popula'!D27/'Population Total - Country Popu'!E27</f>
        <v>9.5847986982310646E-2</v>
      </c>
      <c r="E27" s="60">
        <f>'Population Urban - Urban Popula'!E27/'Population Total - Country Popu'!F27</f>
        <v>0.10004091653027823</v>
      </c>
      <c r="F27" s="60">
        <f>'Population Urban - Urban Popula'!F27/'Population Total - Country Popu'!G27</f>
        <v>0.10441066533765263</v>
      </c>
      <c r="G27" s="60">
        <f>'Population Urban - Urban Popula'!G27/'Population Total - Country Popu'!H27</f>
        <v>0.10895225142079953</v>
      </c>
      <c r="H27" s="60">
        <f>'Population Urban - Urban Popula'!H27/'Population Total - Country Popu'!I27</f>
        <v>0.11366327255505565</v>
      </c>
      <c r="I27" s="60">
        <f>'Population Urban - Urban Popula'!I27/'Population Total - Country Popu'!J27</f>
        <v>0.11853836559338476</v>
      </c>
      <c r="J27" s="60">
        <f>'Population Urban - Urban Popula'!J27/'Population Total - Country Popu'!K27</f>
        <v>0.1236076662908681</v>
      </c>
      <c r="K27" s="60">
        <f>'Population Urban - Urban Popula'!K27/'Population Total - Country Popu'!L27</f>
        <v>0.12886734244160422</v>
      </c>
      <c r="L27" s="60">
        <f>'Population Urban - Urban Popula'!L27/'Population Total - Country Popu'!M27</f>
        <v>0.13431677018633539</v>
      </c>
      <c r="M27" s="60">
        <f>'Population Urban - Urban Popula'!M27/'Population Total - Country Popu'!N27</f>
        <v>0.13967448742337771</v>
      </c>
      <c r="N27" s="60">
        <f>'Population Urban - Urban Popula'!N27/'Population Total - Country Popu'!O27</f>
        <v>0.14263784591129736</v>
      </c>
      <c r="O27" s="60">
        <f>'Population Urban - Urban Popula'!O27/'Population Total - Country Popu'!P27</f>
        <v>0.145641360189187</v>
      </c>
      <c r="P27" s="60">
        <f>'Population Urban - Urban Popula'!P27/'Population Total - Country Popu'!Q27</f>
        <v>0.14870395634379263</v>
      </c>
      <c r="Q27" s="60">
        <f>'Population Urban - Urban Popula'!Q27/'Population Total - Country Popu'!R27</f>
        <v>0.15182666455796298</v>
      </c>
      <c r="R27" s="60">
        <f>'Population Urban - Urban Popula'!R27/'Population Total - Country Popu'!S27</f>
        <v>0.15498946711398923</v>
      </c>
      <c r="S27" s="60">
        <f>'Population Urban - Urban Popula'!S27/'Population Total - Country Popu'!T27</f>
        <v>0.15822736030828516</v>
      </c>
      <c r="T27" s="60">
        <f>'Population Urban - Urban Popula'!T27/'Population Total - Country Popu'!U27</f>
        <v>0.16149186635681359</v>
      </c>
      <c r="U27" s="60">
        <f>'Population Urban - Urban Popula'!U27/'Population Total - Country Popu'!V27</f>
        <v>0.16481446600113014</v>
      </c>
      <c r="V27" s="60">
        <f>'Population Urban - Urban Popula'!V27/'Population Total - Country Popu'!W27</f>
        <v>0.16821872904715787</v>
      </c>
      <c r="W27" s="60">
        <f>'Population Urban - Urban Popula'!W27/'Population Total - Country Popu'!X27</f>
        <v>0.17167476800707027</v>
      </c>
      <c r="X27" s="60">
        <f>'Population Urban - Urban Popula'!X27/'Population Total - Country Popu'!Y27</f>
        <v>0.17518381014777609</v>
      </c>
      <c r="Y27" s="60">
        <f>'Population Urban - Urban Popula'!Y27/'Population Total - Country Popu'!Z27</f>
        <v>0.17876029787387129</v>
      </c>
      <c r="Z27" s="60">
        <f>'Population Urban - Urban Popula'!Z27/'Population Total - Country Popu'!AA27</f>
        <v>0.18242594502329221</v>
      </c>
      <c r="AA27" s="60">
        <f>'Population Urban - Urban Popula'!AA27/'Population Total - Country Popu'!AB27</f>
        <v>0.18613972785767027</v>
      </c>
      <c r="AB27" s="19"/>
      <c r="AC27" s="20">
        <f t="shared" si="0"/>
        <v>9.7574767336440077E-2</v>
      </c>
      <c r="AD27" s="19"/>
    </row>
    <row r="28" spans="1:30" ht="23.25" customHeight="1" x14ac:dyDescent="0.2">
      <c r="A28" s="28" t="s">
        <v>27</v>
      </c>
      <c r="B28" s="61">
        <f>'Population Urban - Urban Popula'!B28/'Population Total - Country Popu'!C28</f>
        <v>0.30575834225994902</v>
      </c>
      <c r="C28" s="62">
        <f>'Population Urban - Urban Popula'!C28/'Population Total - Country Popu'!D28</f>
        <v>0.30825797301911073</v>
      </c>
      <c r="D28" s="62">
        <f>'Population Urban - Urban Popula'!D28/'Population Total - Country Popu'!E28</f>
        <v>0.31077405768558541</v>
      </c>
      <c r="E28" s="62">
        <f>'Population Urban - Urban Popula'!E28/'Population Total - Country Popu'!F28</f>
        <v>0.3132868527551792</v>
      </c>
      <c r="F28" s="62">
        <f>'Population Urban - Urban Popula'!F28/'Population Total - Country Popu'!G28</f>
        <v>0.31581761184599555</v>
      </c>
      <c r="G28" s="62">
        <f>'Population Urban - Urban Popula'!G28/'Population Total - Country Popu'!H28</f>
        <v>0.31835977583076802</v>
      </c>
      <c r="H28" s="62">
        <f>'Population Urban - Urban Popula'!H28/'Population Total - Country Popu'!I28</f>
        <v>0.32091571599889301</v>
      </c>
      <c r="I28" s="62">
        <f>'Population Urban - Urban Popula'!I28/'Population Total - Country Popu'!J28</f>
        <v>0.32348031767180402</v>
      </c>
      <c r="J28" s="62">
        <f>'Population Urban - Urban Popula'!J28/'Population Total - Country Popu'!K28</f>
        <v>0.3260560453262748</v>
      </c>
      <c r="K28" s="62">
        <f>'Population Urban - Urban Popula'!K28/'Population Total - Country Popu'!L28</f>
        <v>0.3287451984635083</v>
      </c>
      <c r="L28" s="62">
        <f>'Population Urban - Urban Popula'!L28/'Population Total - Country Popu'!M28</f>
        <v>0.33154652650314254</v>
      </c>
      <c r="M28" s="62">
        <f>'Population Urban - Urban Popula'!M28/'Population Total - Country Popu'!N28</f>
        <v>0.33446822419087957</v>
      </c>
      <c r="N28" s="62">
        <f>'Population Urban - Urban Popula'!N28/'Population Total - Country Popu'!O28</f>
        <v>0.33749515678651115</v>
      </c>
      <c r="O28" s="62">
        <f>'Population Urban - Urban Popula'!O28/'Population Total - Country Popu'!P28</f>
        <v>0.34065083322398637</v>
      </c>
      <c r="P28" s="62">
        <f>'Population Urban - Urban Popula'!P28/'Population Total - Country Popu'!Q28</f>
        <v>0.34391657159799166</v>
      </c>
      <c r="Q28" s="62">
        <f>'Population Urban - Urban Popula'!Q28/'Population Total - Country Popu'!R28</f>
        <v>0.34729792177045155</v>
      </c>
      <c r="R28" s="62">
        <f>'Population Urban - Urban Popula'!R28/'Population Total - Country Popu'!S28</f>
        <v>0.35080108883447481</v>
      </c>
      <c r="S28" s="62">
        <f>'Population Urban - Urban Popula'!S28/'Population Total - Country Popu'!T28</f>
        <v>0.35441779317749256</v>
      </c>
      <c r="T28" s="62">
        <f>'Population Urban - Urban Popula'!T28/'Population Total - Country Popu'!U28</f>
        <v>0.35815649549722167</v>
      </c>
      <c r="U28" s="62">
        <f>'Population Urban - Urban Popula'!U28/'Population Total - Country Popu'!V28</f>
        <v>0.36201159358942703</v>
      </c>
      <c r="V28" s="62">
        <f>'Population Urban - Urban Popula'!V28/'Population Total - Country Popu'!W28</f>
        <v>0.36598536520568992</v>
      </c>
      <c r="W28" s="62">
        <f>'Population Urban - Urban Popula'!W28/'Population Total - Country Popu'!X28</f>
        <v>0.37007140992018889</v>
      </c>
      <c r="X28" s="62">
        <f>'Population Urban - Urban Popula'!X28/'Population Total - Country Popu'!Y28</f>
        <v>0.37427439160526904</v>
      </c>
      <c r="Y28" s="62">
        <f>'Population Urban - Urban Popula'!Y28/'Population Total - Country Popu'!Z28</f>
        <v>0.37859813443283574</v>
      </c>
      <c r="Z28" s="62">
        <f>'Population Urban - Urban Popula'!Z28/'Population Total - Country Popu'!AA28</f>
        <v>0.38303273862574472</v>
      </c>
      <c r="AA28" s="62">
        <f>'Population Urban - Urban Popula'!AA28/'Population Total - Country Popu'!AB28</f>
        <v>0.38758078918275363</v>
      </c>
      <c r="AB28" s="14"/>
      <c r="AC28" s="23">
        <f t="shared" si="0"/>
        <v>8.1822446922804604E-2</v>
      </c>
      <c r="AD28" s="14"/>
    </row>
    <row r="29" spans="1:30" ht="22.25" customHeight="1" x14ac:dyDescent="0.2">
      <c r="A29" s="16" t="s">
        <v>28</v>
      </c>
      <c r="B29" s="59">
        <f>'Population Urban - Urban Popula'!B29/'Population Total - Country Popu'!C29</f>
        <v>0.1856384206880628</v>
      </c>
      <c r="C29" s="60">
        <f>'Population Urban - Urban Popula'!C29/'Population Total - Country Popu'!D29</f>
        <v>0.18553584668910056</v>
      </c>
      <c r="D29" s="60">
        <f>'Population Urban - Urban Popula'!D29/'Population Total - Country Popu'!E29</f>
        <v>0.1854170191169007</v>
      </c>
      <c r="E29" s="60">
        <f>'Population Urban - Urban Popula'!E29/'Population Total - Country Popu'!F29</f>
        <v>0.18531331956922048</v>
      </c>
      <c r="F29" s="60">
        <f>'Population Urban - Urban Popula'!F29/'Population Total - Country Popu'!G29</f>
        <v>0.18517494886960367</v>
      </c>
      <c r="G29" s="60">
        <f>'Population Urban - Urban Popula'!G29/'Population Total - Country Popu'!H29</f>
        <v>0.18501260826663743</v>
      </c>
      <c r="H29" s="60">
        <f>'Population Urban - Urban Popula'!H29/'Population Total - Country Popu'!I29</f>
        <v>0.18494120209059234</v>
      </c>
      <c r="I29" s="60">
        <f>'Population Urban - Urban Popula'!I29/'Population Total - Country Popu'!J29</f>
        <v>0.1848002598246184</v>
      </c>
      <c r="J29" s="60">
        <f>'Population Urban - Urban Popula'!J29/'Population Total - Country Popu'!K29</f>
        <v>0.18464685615848406</v>
      </c>
      <c r="K29" s="60">
        <f>'Population Urban - Urban Popula'!K29/'Population Total - Country Popu'!L29</f>
        <v>0.18454132120887937</v>
      </c>
      <c r="L29" s="60">
        <f>'Population Urban - Urban Popula'!L29/'Population Total - Country Popu'!M29</f>
        <v>0.18444232197813859</v>
      </c>
      <c r="M29" s="60">
        <f>'Population Urban - Urban Popula'!M29/'Population Total - Country Popu'!N29</f>
        <v>0.18432526133319327</v>
      </c>
      <c r="N29" s="60">
        <f>'Population Urban - Urban Popula'!N29/'Population Total - Country Popu'!O29</f>
        <v>0.18420642749597632</v>
      </c>
      <c r="O29" s="60">
        <f>'Population Urban - Urban Popula'!O29/'Population Total - Country Popu'!P29</f>
        <v>0.18408368372474618</v>
      </c>
      <c r="P29" s="60">
        <f>'Population Urban - Urban Popula'!P29/'Population Total - Country Popu'!Q29</f>
        <v>0.18395987435403791</v>
      </c>
      <c r="Q29" s="60">
        <f>'Population Urban - Urban Popula'!Q29/'Population Total - Country Popu'!R29</f>
        <v>0.18380031076136535</v>
      </c>
      <c r="R29" s="60">
        <f>'Population Urban - Urban Popula'!R29/'Population Total - Country Popu'!S29</f>
        <v>0.183682590128116</v>
      </c>
      <c r="S29" s="60">
        <f>'Population Urban - Urban Popula'!S29/'Population Total - Country Popu'!T29</f>
        <v>0.18357797261353562</v>
      </c>
      <c r="T29" s="60">
        <f>'Population Urban - Urban Popula'!T29/'Population Total - Country Popu'!U29</f>
        <v>0.18345394093487188</v>
      </c>
      <c r="U29" s="60">
        <f>'Population Urban - Urban Popula'!U29/'Population Total - Country Popu'!V29</f>
        <v>0.18333171536744006</v>
      </c>
      <c r="V29" s="60">
        <f>'Population Urban - Urban Popula'!V29/'Population Total - Country Popu'!W29</f>
        <v>0.18319764921238982</v>
      </c>
      <c r="W29" s="60">
        <f>'Population Urban - Urban Popula'!W29/'Population Total - Country Popu'!X29</f>
        <v>0.18307368823473191</v>
      </c>
      <c r="X29" s="60">
        <f>'Population Urban - Urban Popula'!X29/'Population Total - Country Popu'!Y29</f>
        <v>0.18295573040098587</v>
      </c>
      <c r="Y29" s="60">
        <f>'Population Urban - Urban Popula'!Y29/'Population Total - Country Popu'!Z29</f>
        <v>0.18300192732571804</v>
      </c>
      <c r="Z29" s="60">
        <f>'Population Urban - Urban Popula'!Z29/'Population Total - Country Popu'!AA29</f>
        <v>0.18320432714725357</v>
      </c>
      <c r="AA29" s="60">
        <f>'Population Urban - Urban Popula'!AA29/'Population Total - Country Popu'!AB29</f>
        <v>0.18355543216731446</v>
      </c>
      <c r="AB29" s="19"/>
      <c r="AC29" s="20">
        <f t="shared" si="0"/>
        <v>-2.0829885207483412E-3</v>
      </c>
      <c r="AD29" s="19"/>
    </row>
    <row r="30" spans="1:30" ht="22.25" customHeight="1" x14ac:dyDescent="0.2">
      <c r="A30" s="24" t="s">
        <v>29</v>
      </c>
      <c r="B30" s="63">
        <f>'Population Urban - Urban Popula'!B30/'Population Total - Country Popu'!C30</f>
        <v>0.31587321261563772</v>
      </c>
      <c r="C30" s="64">
        <f>'Population Urban - Urban Popula'!C30/'Population Total - Country Popu'!D30</f>
        <v>0.32146553096640662</v>
      </c>
      <c r="D30" s="64">
        <f>'Population Urban - Urban Popula'!D30/'Population Total - Country Popu'!E30</f>
        <v>0.32751905165114309</v>
      </c>
      <c r="E30" s="64">
        <f>'Population Urban - Urban Popula'!E30/'Population Total - Country Popu'!F30</f>
        <v>0.33372082358386534</v>
      </c>
      <c r="F30" s="64">
        <f>'Population Urban - Urban Popula'!F30/'Population Total - Country Popu'!G30</f>
        <v>0.34005270672293747</v>
      </c>
      <c r="G30" s="64">
        <f>'Population Urban - Urban Popula'!G30/'Population Total - Country Popu'!H30</f>
        <v>0.34648695117953748</v>
      </c>
      <c r="H30" s="64">
        <f>'Population Urban - Urban Popula'!H30/'Population Total - Country Popu'!I30</f>
        <v>0.35307514774418858</v>
      </c>
      <c r="I30" s="64">
        <f>'Population Urban - Urban Popula'!I30/'Population Total - Country Popu'!J30</f>
        <v>0.35975378523270252</v>
      </c>
      <c r="J30" s="64">
        <f>'Population Urban - Urban Popula'!J30/'Population Total - Country Popu'!K30</f>
        <v>0.36652086084386593</v>
      </c>
      <c r="K30" s="64">
        <f>'Population Urban - Urban Popula'!K30/'Population Total - Country Popu'!L30</f>
        <v>0.3733953175108527</v>
      </c>
      <c r="L30" s="64">
        <f>'Population Urban - Urban Popula'!L30/'Population Total - Country Popu'!M30</f>
        <v>0.38077267786655478</v>
      </c>
      <c r="M30" s="64">
        <f>'Population Urban - Urban Popula'!M30/'Population Total - Country Popu'!N30</f>
        <v>0.38699249335603747</v>
      </c>
      <c r="N30" s="64">
        <f>'Population Urban - Urban Popula'!N30/'Population Total - Country Popu'!O30</f>
        <v>0.39329267727726724</v>
      </c>
      <c r="O30" s="64">
        <f>'Population Urban - Urban Popula'!O30/'Population Total - Country Popu'!P30</f>
        <v>0.39966079019800643</v>
      </c>
      <c r="P30" s="64">
        <f>'Population Urban - Urban Popula'!P30/'Population Total - Country Popu'!Q30</f>
        <v>0.40609137055837563</v>
      </c>
      <c r="Q30" s="64">
        <f>'Population Urban - Urban Popula'!Q30/'Population Total - Country Popu'!R30</f>
        <v>0.41255339598462193</v>
      </c>
      <c r="R30" s="64">
        <f>'Population Urban - Urban Popula'!R30/'Population Total - Country Popu'!S30</f>
        <v>0.41905787944667156</v>
      </c>
      <c r="S30" s="64">
        <f>'Population Urban - Urban Popula'!S30/'Population Total - Country Popu'!T30</f>
        <v>0.42558473415493264</v>
      </c>
      <c r="T30" s="64">
        <f>'Population Urban - Urban Popula'!T30/'Population Total - Country Popu'!U30</f>
        <v>0.43213175715079621</v>
      </c>
      <c r="U30" s="64">
        <f>'Population Urban - Urban Popula'!U30/'Population Total - Country Popu'!V30</f>
        <v>0.43865685226018913</v>
      </c>
      <c r="V30" s="64">
        <f>'Population Urban - Urban Popula'!V30/'Population Total - Country Popu'!W30</f>
        <v>0.44515547725076493</v>
      </c>
      <c r="W30" s="64">
        <f>'Population Urban - Urban Popula'!W30/'Population Total - Country Popu'!X30</f>
        <v>0.45157601563521366</v>
      </c>
      <c r="X30" s="64">
        <f>'Population Urban - Urban Popula'!X30/'Population Total - Country Popu'!Y30</f>
        <v>0.45790632987151875</v>
      </c>
      <c r="Y30" s="64">
        <f>'Population Urban - Urban Popula'!Y30/'Population Total - Country Popu'!Z30</f>
        <v>0.46415037015609423</v>
      </c>
      <c r="Z30" s="64">
        <f>'Population Urban - Urban Popula'!Z30/'Population Total - Country Popu'!AA30</f>
        <v>0.47031544038007483</v>
      </c>
      <c r="AA30" s="64">
        <f>'Population Urban - Urban Popula'!AA30/'Population Total - Country Popu'!AB30</f>
        <v>0.47640478902297045</v>
      </c>
      <c r="AB30" s="19"/>
      <c r="AC30" s="27">
        <f t="shared" si="0"/>
        <v>0.16053157640733273</v>
      </c>
      <c r="AD30" s="19"/>
    </row>
    <row r="31" spans="1:30" ht="22.25" customHeight="1" x14ac:dyDescent="0.2">
      <c r="A31" s="16" t="s">
        <v>30</v>
      </c>
      <c r="B31" s="59">
        <f>'Population Urban - Urban Popula'!B31/'Population Total - Country Popu'!C31</f>
        <v>0.65758754863813229</v>
      </c>
      <c r="C31" s="60">
        <f>'Population Urban - Urban Popula'!C31/'Population Total - Country Popu'!D31</f>
        <v>0.66666666666666663</v>
      </c>
      <c r="D31" s="60">
        <f>'Population Urban - Urban Popula'!D31/'Population Total - Country Popu'!E31</f>
        <v>0.66911764705882348</v>
      </c>
      <c r="E31" s="60">
        <f>'Population Urban - Urban Popula'!E31/'Population Total - Country Popu'!F31</f>
        <v>0.67500000000000004</v>
      </c>
      <c r="F31" s="60">
        <f>'Population Urban - Urban Popula'!F31/'Population Total - Country Popu'!G31</f>
        <v>0.68292682926829273</v>
      </c>
      <c r="G31" s="60">
        <f>'Population Urban - Urban Popula'!G31/'Population Total - Country Popu'!H31</f>
        <v>0.68813559322033901</v>
      </c>
      <c r="H31" s="60">
        <f>'Population Urban - Urban Popula'!H31/'Population Total - Country Popu'!I31</f>
        <v>0.68976897689768979</v>
      </c>
      <c r="I31" s="60">
        <f>'Population Urban - Urban Popula'!I31/'Population Total - Country Popu'!J31</f>
        <v>0.6967741935483871</v>
      </c>
      <c r="J31" s="60">
        <f>'Population Urban - Urban Popula'!J31/'Population Total - Country Popu'!K31</f>
        <v>0.70347003154574128</v>
      </c>
      <c r="K31" s="60">
        <f>'Population Urban - Urban Popula'!K31/'Population Total - Country Popu'!L31</f>
        <v>0.70461538461538464</v>
      </c>
      <c r="L31" s="60">
        <f>'Population Urban - Urban Popula'!L31/'Population Total - Country Popu'!M31</f>
        <v>0.71084337349397586</v>
      </c>
      <c r="M31" s="60">
        <f>'Population Urban - Urban Popula'!M31/'Population Total - Country Popu'!N31</f>
        <v>0.7168141592920354</v>
      </c>
      <c r="N31" s="60">
        <f>'Population Urban - Urban Popula'!N31/'Population Total - Country Popu'!O31</f>
        <v>0.7225433526011561</v>
      </c>
      <c r="O31" s="60">
        <f>'Population Urban - Urban Popula'!O31/'Population Total - Country Popu'!P31</f>
        <v>0.72598870056497178</v>
      </c>
      <c r="P31" s="60">
        <f>'Population Urban - Urban Popula'!P31/'Population Total - Country Popu'!Q31</f>
        <v>0.73130193905817176</v>
      </c>
      <c r="Q31" s="60">
        <f>'Population Urban - Urban Popula'!Q31/'Population Total - Country Popu'!R31</f>
        <v>0.73369565217391308</v>
      </c>
      <c r="R31" s="60">
        <f>'Population Urban - Urban Popula'!R31/'Population Total - Country Popu'!S31</f>
        <v>0.73866666666666669</v>
      </c>
      <c r="S31" s="60">
        <f>'Population Urban - Urban Popula'!S31/'Population Total - Country Popu'!T31</f>
        <v>0.74540682414698167</v>
      </c>
      <c r="T31" s="60">
        <f>'Population Urban - Urban Popula'!T31/'Population Total - Country Popu'!U31</f>
        <v>0.74742268041237114</v>
      </c>
      <c r="U31" s="60">
        <f>'Population Urban - Urban Popula'!U31/'Population Total - Country Popu'!V31</f>
        <v>0.75126903553299496</v>
      </c>
      <c r="V31" s="60">
        <f>'Population Urban - Urban Popula'!V31/'Population Total - Country Popu'!W31</f>
        <v>0.75311720698254359</v>
      </c>
      <c r="W31" s="60">
        <f>'Population Urban - Urban Popula'!W31/'Population Total - Country Popu'!X31</f>
        <v>0.7567567567567568</v>
      </c>
      <c r="X31" s="60">
        <f>'Population Urban - Urban Popula'!X31/'Population Total - Country Popu'!Y31</f>
        <v>0.76213592233009708</v>
      </c>
      <c r="Y31" s="60">
        <f>'Population Urban - Urban Popula'!Y31/'Population Total - Country Popu'!Z31</f>
        <v>0.76555023923444976</v>
      </c>
      <c r="Z31" s="60">
        <f>'Population Urban - Urban Popula'!Z31/'Population Total - Country Popu'!AA31</f>
        <v>0.76832151300236406</v>
      </c>
      <c r="AA31" s="60">
        <f>'Population Urban - Urban Popula'!AA31/'Population Total - Country Popu'!AB31</f>
        <v>0.77156177156177153</v>
      </c>
      <c r="AB31" s="19"/>
      <c r="AC31" s="20">
        <f t="shared" si="0"/>
        <v>0.11397422292363923</v>
      </c>
      <c r="AD31" s="19"/>
    </row>
    <row r="32" spans="1:30" ht="22.25" customHeight="1" x14ac:dyDescent="0.2">
      <c r="A32" s="16" t="s">
        <v>31</v>
      </c>
      <c r="B32" s="61">
        <f>'Population Urban - Urban Popula'!B32/'Population Total - Country Popu'!C32</f>
        <v>0.1554598652975599</v>
      </c>
      <c r="C32" s="62">
        <f>'Population Urban - Urban Popula'!C32/'Population Total - Country Popu'!D32</f>
        <v>0.15888249093623374</v>
      </c>
      <c r="D32" s="62">
        <f>'Population Urban - Urban Popula'!D32/'Population Total - Country Popu'!E32</f>
        <v>0.1623122814235754</v>
      </c>
      <c r="E32" s="62">
        <f>'Population Urban - Urban Popula'!E32/'Population Total - Country Popu'!F32</f>
        <v>0.16592239753895008</v>
      </c>
      <c r="F32" s="62">
        <f>'Population Urban - Urban Popula'!F32/'Population Total - Country Popu'!G32</f>
        <v>0.16951102588686481</v>
      </c>
      <c r="G32" s="62">
        <f>'Population Urban - Urban Popula'!G32/'Population Total - Country Popu'!H32</f>
        <v>0.17308942334478597</v>
      </c>
      <c r="H32" s="62">
        <f>'Population Urban - Urban Popula'!H32/'Population Total - Country Popu'!I32</f>
        <v>0.17681002614732666</v>
      </c>
      <c r="I32" s="62">
        <f>'Population Urban - Urban Popula'!I32/'Population Total - Country Popu'!J32</f>
        <v>0.18058968058968058</v>
      </c>
      <c r="J32" s="62">
        <f>'Population Urban - Urban Popula'!J32/'Population Total - Country Popu'!K32</f>
        <v>0.18356867779204109</v>
      </c>
      <c r="K32" s="62">
        <f>'Population Urban - Urban Popula'!K32/'Population Total - Country Popu'!L32</f>
        <v>0.18469899665551839</v>
      </c>
      <c r="L32" s="62">
        <f>'Population Urban - Urban Popula'!L32/'Population Total - Country Popu'!M32</f>
        <v>0.18587908042215495</v>
      </c>
      <c r="M32" s="62">
        <f>'Population Urban - Urban Popula'!M32/'Population Total - Country Popu'!N32</f>
        <v>0.18704401507255672</v>
      </c>
      <c r="N32" s="62">
        <f>'Population Urban - Urban Popula'!N32/'Population Total - Country Popu'!O32</f>
        <v>0.18821307734676213</v>
      </c>
      <c r="O32" s="62">
        <f>'Population Urban - Urban Popula'!O32/'Population Total - Country Popu'!P32</f>
        <v>0.18934591000463893</v>
      </c>
      <c r="P32" s="62">
        <f>'Population Urban - Urban Popula'!P32/'Population Total - Country Popu'!Q32</f>
        <v>0.19058483534869572</v>
      </c>
      <c r="Q32" s="62">
        <f>'Population Urban - Urban Popula'!Q32/'Population Total - Country Popu'!R32</f>
        <v>0.19174902665468704</v>
      </c>
      <c r="R32" s="62">
        <f>'Population Urban - Urban Popula'!R32/'Population Total - Country Popu'!S32</f>
        <v>0.19291774253043156</v>
      </c>
      <c r="S32" s="62">
        <f>'Population Urban - Urban Popula'!S32/'Population Total - Country Popu'!T32</f>
        <v>0.19415145122572197</v>
      </c>
      <c r="T32" s="62">
        <f>'Population Urban - Urban Popula'!T32/'Population Total - Country Popu'!U32</f>
        <v>0.19532314755039093</v>
      </c>
      <c r="U32" s="62">
        <f>'Population Urban - Urban Popula'!U32/'Population Total - Country Popu'!V32</f>
        <v>0.19669117647058823</v>
      </c>
      <c r="V32" s="62">
        <f>'Population Urban - Urban Popula'!V32/'Population Total - Country Popu'!W32</f>
        <v>0.1981204316045945</v>
      </c>
      <c r="W32" s="62">
        <f>'Population Urban - Urban Popula'!W32/'Population Total - Country Popu'!X32</f>
        <v>0.19964398192523619</v>
      </c>
      <c r="X32" s="62">
        <f>'Population Urban - Urban Popula'!X32/'Population Total - Country Popu'!Y32</f>
        <v>0.20134544231416079</v>
      </c>
      <c r="Y32" s="62">
        <f>'Population Urban - Urban Popula'!Y32/'Population Total - Country Popu'!Z32</f>
        <v>0.20317145688800792</v>
      </c>
      <c r="Z32" s="62">
        <f>'Population Urban - Urban Popula'!Z32/'Population Total - Country Popu'!AA32</f>
        <v>0.20515316718587748</v>
      </c>
      <c r="AA32" s="62">
        <f>'Population Urban - Urban Popula'!AA32/'Population Total - Country Popu'!AB32</f>
        <v>0.20724628436563117</v>
      </c>
      <c r="AB32" s="19"/>
      <c r="AC32" s="23">
        <f t="shared" si="0"/>
        <v>5.1786419068071271E-2</v>
      </c>
      <c r="AD32" s="19"/>
    </row>
    <row r="33" spans="1:30" ht="22.25" customHeight="1" x14ac:dyDescent="0.2">
      <c r="A33" s="16" t="s">
        <v>32</v>
      </c>
      <c r="B33" s="59">
        <f>'Population Urban - Urban Popula'!B33/'Population Total - Country Popu'!C33</f>
        <v>0.30584494466308015</v>
      </c>
      <c r="C33" s="60">
        <f>'Population Urban - Urban Popula'!C33/'Population Total - Country Popu'!D33</f>
        <v>0.31613545597570769</v>
      </c>
      <c r="D33" s="60">
        <f>'Population Urban - Urban Popula'!D33/'Population Total - Country Popu'!E33</f>
        <v>0.32702780166236745</v>
      </c>
      <c r="E33" s="60">
        <f>'Population Urban - Urban Popula'!E33/'Population Total - Country Popu'!F33</f>
        <v>0.33808285332865295</v>
      </c>
      <c r="F33" s="60">
        <f>'Population Urban - Urban Popula'!F33/'Population Total - Country Popu'!G33</f>
        <v>0.34933485446343532</v>
      </c>
      <c r="G33" s="60">
        <f>'Population Urban - Urban Popula'!G33/'Population Total - Country Popu'!H33</f>
        <v>0.36075378774219141</v>
      </c>
      <c r="H33" s="60">
        <f>'Population Urban - Urban Popula'!H33/'Population Total - Country Popu'!I33</f>
        <v>0.3723528397041066</v>
      </c>
      <c r="I33" s="60">
        <f>'Population Urban - Urban Popula'!I33/'Population Total - Country Popu'!J33</f>
        <v>0.38406398400399899</v>
      </c>
      <c r="J33" s="60">
        <f>'Population Urban - Urban Popula'!J33/'Population Total - Country Popu'!K33</f>
        <v>0.39592888354656119</v>
      </c>
      <c r="K33" s="60">
        <f>'Population Urban - Urban Popula'!K33/'Population Total - Country Popu'!L33</f>
        <v>0.40791562877827792</v>
      </c>
      <c r="L33" s="60">
        <f>'Population Urban - Urban Popula'!L33/'Population Total - Country Popu'!M33</f>
        <v>0.42002211171681686</v>
      </c>
      <c r="M33" s="60">
        <f>'Population Urban - Urban Popula'!M33/'Population Total - Country Popu'!N33</f>
        <v>0.42781997452469689</v>
      </c>
      <c r="N33" s="60">
        <f>'Population Urban - Urban Popula'!N33/'Population Total - Country Popu'!O33</f>
        <v>0.43566253406374689</v>
      </c>
      <c r="O33" s="60">
        <f>'Population Urban - Urban Popula'!O33/'Population Total - Country Popu'!P33</f>
        <v>0.44353323003859801</v>
      </c>
      <c r="P33" s="60">
        <f>'Population Urban - Urban Popula'!P33/'Population Total - Country Popu'!Q33</f>
        <v>0.45144920332227717</v>
      </c>
      <c r="Q33" s="60">
        <f>'Population Urban - Urban Popula'!Q33/'Population Total - Country Popu'!R33</f>
        <v>0.4593662715330028</v>
      </c>
      <c r="R33" s="60">
        <f>'Population Urban - Urban Popula'!R33/'Population Total - Country Popu'!S33</f>
        <v>0.46731368846339644</v>
      </c>
      <c r="S33" s="60">
        <f>'Population Urban - Urban Popula'!S33/'Population Total - Country Popu'!T33</f>
        <v>0.47528066051010293</v>
      </c>
      <c r="T33" s="60">
        <f>'Population Urban - Urban Popula'!T33/'Population Total - Country Popu'!U33</f>
        <v>0.48327164525727556</v>
      </c>
      <c r="U33" s="60">
        <f>'Population Urban - Urban Popula'!U33/'Population Total - Country Popu'!V33</f>
        <v>0.491243731235815</v>
      </c>
      <c r="V33" s="60">
        <f>'Population Urban - Urban Popula'!V33/'Population Total - Country Popu'!W33</f>
        <v>0.49923548671242668</v>
      </c>
      <c r="W33" s="60">
        <f>'Population Urban - Urban Popula'!W33/'Population Total - Country Popu'!X33</f>
        <v>0.5071164305460989</v>
      </c>
      <c r="X33" s="60">
        <f>'Population Urban - Urban Popula'!X33/'Population Total - Country Popu'!Y33</f>
        <v>0.51487863763043618</v>
      </c>
      <c r="Y33" s="60">
        <f>'Population Urban - Urban Popula'!Y33/'Population Total - Country Popu'!Z33</f>
        <v>0.52252007075792628</v>
      </c>
      <c r="Z33" s="60">
        <f>'Population Urban - Urban Popula'!Z33/'Population Total - Country Popu'!AA33</f>
        <v>0.53003417559293076</v>
      </c>
      <c r="AA33" s="60">
        <f>'Population Urban - Urban Popula'!AA33/'Population Total - Country Popu'!AB33</f>
        <v>0.53741557786389993</v>
      </c>
      <c r="AB33" s="19"/>
      <c r="AC33" s="20">
        <f t="shared" si="0"/>
        <v>0.23157063320081978</v>
      </c>
      <c r="AD33" s="19"/>
    </row>
    <row r="34" spans="1:30" ht="22.25" customHeight="1" x14ac:dyDescent="0.2">
      <c r="A34" s="16" t="s">
        <v>33</v>
      </c>
      <c r="B34" s="61">
        <f>'Population Urban - Urban Popula'!B34/'Population Total - Country Popu'!C34</f>
        <v>0.15429917550058891</v>
      </c>
      <c r="C34" s="62">
        <f>'Population Urban - Urban Popula'!C34/'Population Total - Country Popu'!D34</f>
        <v>0.15789473684210525</v>
      </c>
      <c r="D34" s="62">
        <f>'Population Urban - Urban Popula'!D34/'Population Total - Country Popu'!E34</f>
        <v>0.16140506891951978</v>
      </c>
      <c r="E34" s="62">
        <f>'Population Urban - Urban Popula'!E34/'Population Total - Country Popu'!F34</f>
        <v>0.16493731085170774</v>
      </c>
      <c r="F34" s="62">
        <f>'Population Urban - Urban Popula'!F34/'Population Total - Country Popu'!G34</f>
        <v>0.16859608503472953</v>
      </c>
      <c r="G34" s="62">
        <f>'Population Urban - Urban Popula'!G34/'Population Total - Country Popu'!H34</f>
        <v>0.17388626565386983</v>
      </c>
      <c r="H34" s="62">
        <f>'Population Urban - Urban Popula'!H34/'Population Total - Country Popu'!I34</f>
        <v>0.18227391217164629</v>
      </c>
      <c r="I34" s="62">
        <f>'Population Urban - Urban Popula'!I34/'Population Total - Country Popu'!J34</f>
        <v>0.19109279968608986</v>
      </c>
      <c r="J34" s="62">
        <f>'Population Urban - Urban Popula'!J34/'Population Total - Country Popu'!K34</f>
        <v>0.20034608729090558</v>
      </c>
      <c r="K34" s="62">
        <f>'Population Urban - Urban Popula'!K34/'Population Total - Country Popu'!L34</f>
        <v>0.20989052472631181</v>
      </c>
      <c r="L34" s="62">
        <f>'Population Urban - Urban Popula'!L34/'Population Total - Country Popu'!M34</f>
        <v>0.21974758723088345</v>
      </c>
      <c r="M34" s="62">
        <f>'Population Urban - Urban Popula'!M34/'Population Total - Country Popu'!N34</f>
        <v>0.229981718464351</v>
      </c>
      <c r="N34" s="62">
        <f>'Population Urban - Urban Popula'!N34/'Population Total - Country Popu'!O34</f>
        <v>0.24039675383228135</v>
      </c>
      <c r="O34" s="62">
        <f>'Population Urban - Urban Popula'!O34/'Population Total - Country Popu'!P34</f>
        <v>0.25129026517173875</v>
      </c>
      <c r="P34" s="62">
        <f>'Population Urban - Urban Popula'!P34/'Population Total - Country Popu'!Q34</f>
        <v>0.26250219336725739</v>
      </c>
      <c r="Q34" s="62">
        <f>'Population Urban - Urban Popula'!Q34/'Population Total - Country Popu'!R34</f>
        <v>0.27387325159730619</v>
      </c>
      <c r="R34" s="62">
        <f>'Population Urban - Urban Popula'!R34/'Population Total - Country Popu'!S34</f>
        <v>0.28527815468113976</v>
      </c>
      <c r="S34" s="62">
        <f>'Population Urban - Urban Popula'!S34/'Population Total - Country Popu'!T34</f>
        <v>0.2968568102444703</v>
      </c>
      <c r="T34" s="62">
        <f>'Population Urban - Urban Popula'!T34/'Population Total - Country Popu'!U34</f>
        <v>0.30835640983873597</v>
      </c>
      <c r="U34" s="62">
        <f>'Population Urban - Urban Popula'!U34/'Population Total - Country Popu'!V34</f>
        <v>0.31987874920229736</v>
      </c>
      <c r="V34" s="62">
        <f>'Population Urban - Urban Popula'!V34/'Population Total - Country Popu'!W34</f>
        <v>0.33114446529080677</v>
      </c>
      <c r="W34" s="62">
        <f>'Population Urban - Urban Popula'!W34/'Population Total - Country Popu'!X34</f>
        <v>0.34258549302254254</v>
      </c>
      <c r="X34" s="62">
        <f>'Population Urban - Urban Popula'!X34/'Population Total - Country Popu'!Y34</f>
        <v>0.35359614805898287</v>
      </c>
      <c r="Y34" s="62">
        <f>'Population Urban - Urban Popula'!Y34/'Population Total - Country Popu'!Z34</f>
        <v>0.36469719350073854</v>
      </c>
      <c r="Z34" s="62">
        <f>'Population Urban - Urban Popula'!Z34/'Population Total - Country Popu'!AA34</f>
        <v>0.37554395126196694</v>
      </c>
      <c r="AA34" s="62">
        <f>'Population Urban - Urban Popula'!AA34/'Population Total - Country Popu'!AB34</f>
        <v>0.38618233618233616</v>
      </c>
      <c r="AB34" s="19"/>
      <c r="AC34" s="23">
        <f t="shared" si="0"/>
        <v>0.23188316068174725</v>
      </c>
      <c r="AD34" s="19"/>
    </row>
    <row r="35" spans="1:30" ht="22.25" customHeight="1" x14ac:dyDescent="0.2">
      <c r="A35" s="16" t="s">
        <v>34</v>
      </c>
      <c r="B35" s="59">
        <f>'Population Urban - Urban Popula'!B35/'Population Total - Country Popu'!C35</f>
        <v>0.49794080500796223</v>
      </c>
      <c r="C35" s="60">
        <f>'Population Urban - Urban Popula'!C35/'Population Total - Country Popu'!D35</f>
        <v>0.50577231427044367</v>
      </c>
      <c r="D35" s="60">
        <f>'Population Urban - Urban Popula'!D35/'Population Total - Country Popu'!E35</f>
        <v>0.51814631606352513</v>
      </c>
      <c r="E35" s="60">
        <f>'Population Urban - Urban Popula'!E35/'Population Total - Country Popu'!F35</f>
        <v>0.53108979239632503</v>
      </c>
      <c r="F35" s="60">
        <f>'Population Urban - Urban Popula'!F35/'Population Total - Country Popu'!G35</f>
        <v>0.54401939921809273</v>
      </c>
      <c r="G35" s="60">
        <f>'Population Urban - Urban Popula'!G35/'Population Total - Country Popu'!H35</f>
        <v>0.55691194209891437</v>
      </c>
      <c r="H35" s="60">
        <f>'Population Urban - Urban Popula'!H35/'Population Total - Country Popu'!I35</f>
        <v>0.56966133584195677</v>
      </c>
      <c r="I35" s="60">
        <f>'Population Urban - Urban Popula'!I35/'Population Total - Country Popu'!J35</f>
        <v>0.58236265248096852</v>
      </c>
      <c r="J35" s="60">
        <f>'Population Urban - Urban Popula'!J35/'Population Total - Country Popu'!K35</f>
        <v>0.59494520241556703</v>
      </c>
      <c r="K35" s="60">
        <f>'Population Urban - Urban Popula'!K35/'Population Total - Country Popu'!L35</f>
        <v>0.6074423480083857</v>
      </c>
      <c r="L35" s="60">
        <f>'Population Urban - Urban Popula'!L35/'Population Total - Country Popu'!M35</f>
        <v>0.61974296571452969</v>
      </c>
      <c r="M35" s="60">
        <f>'Population Urban - Urban Popula'!M35/'Population Total - Country Popu'!N35</f>
        <v>0.62923179804396889</v>
      </c>
      <c r="N35" s="60">
        <f>'Population Urban - Urban Popula'!N35/'Population Total - Country Popu'!O35</f>
        <v>0.6385680347341689</v>
      </c>
      <c r="O35" s="60">
        <f>'Population Urban - Urban Popula'!O35/'Population Total - Country Popu'!P35</f>
        <v>0.64778433972118432</v>
      </c>
      <c r="P35" s="60">
        <f>'Population Urban - Urban Popula'!P35/'Population Total - Country Popu'!Q35</f>
        <v>0.65692883895131082</v>
      </c>
      <c r="Q35" s="60">
        <f>'Population Urban - Urban Popula'!Q35/'Population Total - Country Popu'!R35</f>
        <v>0.66594435630538251</v>
      </c>
      <c r="R35" s="60">
        <f>'Population Urban - Urban Popula'!R35/'Population Total - Country Popu'!S35</f>
        <v>0.67482052645572987</v>
      </c>
      <c r="S35" s="60">
        <f>'Population Urban - Urban Popula'!S35/'Population Total - Country Popu'!T35</f>
        <v>0.68359812038487355</v>
      </c>
      <c r="T35" s="60">
        <f>'Population Urban - Urban Popula'!T35/'Population Total - Country Popu'!U35</f>
        <v>0.69225697751080506</v>
      </c>
      <c r="U35" s="60">
        <f>'Population Urban - Urban Popula'!U35/'Population Total - Country Popu'!V35</f>
        <v>0.70075566750629725</v>
      </c>
      <c r="V35" s="60">
        <f>'Population Urban - Urban Popula'!V35/'Population Total - Country Popu'!W35</f>
        <v>0.7091172725986703</v>
      </c>
      <c r="W35" s="60">
        <f>'Population Urban - Urban Popula'!W35/'Population Total - Country Popu'!X35</f>
        <v>0.71734065857644569</v>
      </c>
      <c r="X35" s="60">
        <f>'Population Urban - Urban Popula'!X35/'Population Total - Country Popu'!Y35</f>
        <v>0.72527359781121747</v>
      </c>
      <c r="Y35" s="60">
        <f>'Population Urban - Urban Popula'!Y35/'Population Total - Country Popu'!Z35</f>
        <v>0.7328465188276071</v>
      </c>
      <c r="Z35" s="60">
        <f>'Population Urban - Urban Popula'!Z35/'Population Total - Country Popu'!AA35</f>
        <v>0.74009540214654834</v>
      </c>
      <c r="AA35" s="60">
        <f>'Population Urban - Urban Popula'!AA35/'Population Total - Country Popu'!AB35</f>
        <v>0.7470555609931161</v>
      </c>
      <c r="AB35" s="19"/>
      <c r="AC35" s="20">
        <f t="shared" si="0"/>
        <v>0.24911475598515387</v>
      </c>
      <c r="AD35" s="19"/>
    </row>
    <row r="36" spans="1:30" ht="22.25" customHeight="1" x14ac:dyDescent="0.2">
      <c r="A36" s="16" t="s">
        <v>35</v>
      </c>
      <c r="B36" s="61">
        <f>'Population Urban - Urban Popula'!B36/'Population Total - Country Popu'!C36</f>
        <v>0.24570899508582009</v>
      </c>
      <c r="C36" s="62">
        <f>'Population Urban - Urban Popula'!C36/'Population Total - Country Popu'!D36</f>
        <v>0.24723014351830208</v>
      </c>
      <c r="D36" s="62">
        <f>'Population Urban - Urban Popula'!D36/'Population Total - Country Popu'!E36</f>
        <v>0.24895214407443231</v>
      </c>
      <c r="E36" s="62">
        <f>'Population Urban - Urban Popula'!E36/'Population Total - Country Popu'!F36</f>
        <v>0.25085692234354073</v>
      </c>
      <c r="F36" s="62">
        <f>'Population Urban - Urban Popula'!F36/'Population Total - Country Popu'!G36</f>
        <v>0.25296513449402497</v>
      </c>
      <c r="G36" s="62">
        <f>'Population Urban - Urban Popula'!G36/'Population Total - Country Popu'!H36</f>
        <v>0.25523935583498786</v>
      </c>
      <c r="H36" s="62">
        <f>'Population Urban - Urban Popula'!H36/'Population Total - Country Popu'!I36</f>
        <v>0.2577404766046269</v>
      </c>
      <c r="I36" s="62">
        <f>'Population Urban - Urban Popula'!I36/'Population Total - Country Popu'!J36</f>
        <v>0.26041488085033432</v>
      </c>
      <c r="J36" s="62">
        <f>'Population Urban - Urban Popula'!J36/'Population Total - Country Popu'!K36</f>
        <v>0.26330804505399297</v>
      </c>
      <c r="K36" s="62">
        <f>'Population Urban - Urban Popula'!K36/'Population Total - Country Popu'!L36</f>
        <v>0.26638985102032298</v>
      </c>
      <c r="L36" s="62">
        <f>'Population Urban - Urban Popula'!L36/'Population Total - Country Popu'!M36</f>
        <v>0.26968402369306338</v>
      </c>
      <c r="M36" s="62">
        <f>'Population Urban - Urban Popula'!M36/'Population Total - Country Popu'!N36</f>
        <v>0.27318280361598563</v>
      </c>
      <c r="N36" s="62">
        <f>'Population Urban - Urban Popula'!N36/'Population Total - Country Popu'!O36</f>
        <v>0.27689247071720025</v>
      </c>
      <c r="O36" s="62">
        <f>'Population Urban - Urban Popula'!O36/'Population Total - Country Popu'!P36</f>
        <v>0.28081570082901347</v>
      </c>
      <c r="P36" s="62">
        <f>'Population Urban - Urban Popula'!P36/'Population Total - Country Popu'!Q36</f>
        <v>0.28495238095238096</v>
      </c>
      <c r="Q36" s="62">
        <f>'Population Urban - Urban Popula'!Q36/'Population Total - Country Popu'!R36</f>
        <v>0.2892927602080469</v>
      </c>
      <c r="R36" s="62">
        <f>'Population Urban - Urban Popula'!R36/'Population Total - Country Popu'!S36</f>
        <v>0.29386138613861384</v>
      </c>
      <c r="S36" s="62">
        <f>'Population Urban - Urban Popula'!S36/'Population Total - Country Popu'!T36</f>
        <v>0.29864840937260223</v>
      </c>
      <c r="T36" s="62">
        <f>'Population Urban - Urban Popula'!T36/'Population Total - Country Popu'!U36</f>
        <v>0.30363074999022943</v>
      </c>
      <c r="U36" s="62">
        <f>'Population Urban - Urban Popula'!U36/'Population Total - Country Popu'!V36</f>
        <v>0.30880869227784247</v>
      </c>
      <c r="V36" s="62">
        <f>'Population Urban - Urban Popula'!V36/'Population Total - Country Popu'!W36</f>
        <v>0.3140513373514856</v>
      </c>
      <c r="W36" s="62">
        <f>'Population Urban - Urban Popula'!W36/'Population Total - Country Popu'!X36</f>
        <v>0.31934442513036998</v>
      </c>
      <c r="X36" s="62">
        <f>'Population Urban - Urban Popula'!X36/'Population Total - Country Popu'!Y36</f>
        <v>0.32469647896660797</v>
      </c>
      <c r="Y36" s="62">
        <f>'Population Urban - Urban Popula'!Y36/'Population Total - Country Popu'!Z36</f>
        <v>0.33006627987757936</v>
      </c>
      <c r="Z36" s="62">
        <f>'Population Urban - Urban Popula'!Z36/'Population Total - Country Popu'!AA36</f>
        <v>0.33550512853925052</v>
      </c>
      <c r="AA36" s="62">
        <f>'Population Urban - Urban Popula'!AA36/'Population Total - Country Popu'!AB36</f>
        <v>0.34098294069861901</v>
      </c>
      <c r="AB36" s="19"/>
      <c r="AC36" s="23">
        <f t="shared" ref="AC36:AC61" si="1">AA36-B36</f>
        <v>9.5273945612798921E-2</v>
      </c>
      <c r="AD36" s="19"/>
    </row>
    <row r="37" spans="1:30" ht="22.25" customHeight="1" x14ac:dyDescent="0.2">
      <c r="A37" s="16" t="s">
        <v>36</v>
      </c>
      <c r="B37" s="59">
        <f>'Population Urban - Urban Popula'!B37/'Population Total - Country Popu'!C37</f>
        <v>0.48589969168186736</v>
      </c>
      <c r="C37" s="60">
        <f>'Population Urban - Urban Popula'!C37/'Population Total - Country Popu'!D37</f>
        <v>0.48530153128741571</v>
      </c>
      <c r="D37" s="60">
        <f>'Population Urban - Urban Popula'!D37/'Population Total - Country Popu'!E37</f>
        <v>0.48469929381356064</v>
      </c>
      <c r="E37" s="60">
        <f>'Population Urban - Urban Popula'!E37/'Population Total - Country Popu'!F37</f>
        <v>0.48410180856021767</v>
      </c>
      <c r="F37" s="60">
        <f>'Population Urban - Urban Popula'!F37/'Population Total - Country Popu'!G37</f>
        <v>0.48350501829510223</v>
      </c>
      <c r="G37" s="60">
        <f>'Population Urban - Urban Popula'!G37/'Population Total - Country Popu'!H37</f>
        <v>0.48289683508842501</v>
      </c>
      <c r="H37" s="60">
        <f>'Population Urban - Urban Popula'!H37/'Population Total - Country Popu'!I37</f>
        <v>0.48229261782678934</v>
      </c>
      <c r="I37" s="60">
        <f>'Population Urban - Urban Popula'!I37/'Population Total - Country Popu'!J37</f>
        <v>0.48170539014303182</v>
      </c>
      <c r="J37" s="60">
        <f>'Population Urban - Urban Popula'!J37/'Population Total - Country Popu'!K37</f>
        <v>0.48110709340932617</v>
      </c>
      <c r="K37" s="60">
        <f>'Population Urban - Urban Popula'!K37/'Population Total - Country Popu'!L37</f>
        <v>0.48050461732747507</v>
      </c>
      <c r="L37" s="60">
        <f>'Population Urban - Urban Popula'!L37/'Population Total - Country Popu'!M37</f>
        <v>0.47954978622572503</v>
      </c>
      <c r="M37" s="60">
        <f>'Population Urban - Urban Popula'!M37/'Population Total - Country Popu'!N37</f>
        <v>0.47684683094151176</v>
      </c>
      <c r="N37" s="60">
        <f>'Population Urban - Urban Popula'!N37/'Population Total - Country Popu'!O37</f>
        <v>0.47413345850730043</v>
      </c>
      <c r="O37" s="60">
        <f>'Population Urban - Urban Popula'!O37/'Population Total - Country Popu'!P37</f>
        <v>0.47142424792688092</v>
      </c>
      <c r="P37" s="60">
        <f>'Population Urban - Urban Popula'!P37/'Population Total - Country Popu'!Q37</f>
        <v>0.46872291674086736</v>
      </c>
      <c r="Q37" s="60">
        <f>'Population Urban - Urban Popula'!Q37/'Population Total - Country Popu'!R37</f>
        <v>0.46602812831358292</v>
      </c>
      <c r="R37" s="60">
        <f>'Population Urban - Urban Popula'!R37/'Population Total - Country Popu'!S37</f>
        <v>0.46332139137202832</v>
      </c>
      <c r="S37" s="60">
        <f>'Population Urban - Urban Popula'!S37/'Population Total - Country Popu'!T37</f>
        <v>0.46063054142850712</v>
      </c>
      <c r="T37" s="60">
        <f>'Population Urban - Urban Popula'!T37/'Population Total - Country Popu'!U37</f>
        <v>0.45793451439067845</v>
      </c>
      <c r="U37" s="60">
        <f>'Population Urban - Urban Popula'!U37/'Population Total - Country Popu'!V37</f>
        <v>0.45523801231961342</v>
      </c>
      <c r="V37" s="60">
        <f>'Population Urban - Urban Popula'!V37/'Population Total - Country Popu'!W37</f>
        <v>0.45254912032875305</v>
      </c>
      <c r="W37" s="60">
        <f>'Population Urban - Urban Popula'!W37/'Population Total - Country Popu'!X37</f>
        <v>0.45016990521077715</v>
      </c>
      <c r="X37" s="60">
        <f>'Population Urban - Urban Popula'!X37/'Population Total - Country Popu'!Y37</f>
        <v>0.44809579451332376</v>
      </c>
      <c r="Y37" s="60">
        <f>'Population Urban - Urban Popula'!Y37/'Population Total - Country Popu'!Z37</f>
        <v>0.44632802813179667</v>
      </c>
      <c r="Z37" s="60">
        <f>'Population Urban - Urban Popula'!Z37/'Population Total - Country Popu'!AA37</f>
        <v>0.44488291240409206</v>
      </c>
      <c r="AA37" s="60">
        <f>'Population Urban - Urban Popula'!AA37/'Population Total - Country Popu'!AB37</f>
        <v>0.44372955610345471</v>
      </c>
      <c r="AB37" s="19"/>
      <c r="AC37" s="20">
        <f t="shared" si="1"/>
        <v>-4.2170135578412649E-2</v>
      </c>
      <c r="AD37" s="19"/>
    </row>
    <row r="38" spans="1:30" ht="22.25" customHeight="1" x14ac:dyDescent="0.2">
      <c r="A38" s="16" t="s">
        <v>37</v>
      </c>
      <c r="B38" s="61">
        <f>'Population Urban - Urban Popula'!B38/'Population Total - Country Popu'!C38</f>
        <v>1</v>
      </c>
      <c r="C38" s="62">
        <f>'Population Urban - Urban Popula'!C38/'Population Total - Country Popu'!D38</f>
        <v>1</v>
      </c>
      <c r="D38" s="62">
        <f>'Population Urban - Urban Popula'!D38/'Population Total - Country Popu'!E38</f>
        <v>1</v>
      </c>
      <c r="E38" s="62">
        <f>'Population Urban - Urban Popula'!E38/'Population Total - Country Popu'!F38</f>
        <v>1</v>
      </c>
      <c r="F38" s="62">
        <f>'Population Urban - Urban Popula'!F38/'Population Total - Country Popu'!G38</f>
        <v>1</v>
      </c>
      <c r="G38" s="62">
        <f>'Population Urban - Urban Popula'!G38/'Population Total - Country Popu'!H38</f>
        <v>1</v>
      </c>
      <c r="H38" s="62">
        <f>'Population Urban - Urban Popula'!H38/'Population Total - Country Popu'!I38</f>
        <v>1</v>
      </c>
      <c r="I38" s="62">
        <f>'Population Urban - Urban Popula'!I38/'Population Total - Country Popu'!J38</f>
        <v>1</v>
      </c>
      <c r="J38" s="62">
        <f>'Population Urban - Urban Popula'!J38/'Population Total - Country Popu'!K38</f>
        <v>1</v>
      </c>
      <c r="K38" s="62">
        <f>'Population Urban - Urban Popula'!K38/'Population Total - Country Popu'!L38</f>
        <v>1</v>
      </c>
      <c r="L38" s="62">
        <f>'Population Urban - Urban Popula'!L38/'Population Total - Country Popu'!M38</f>
        <v>1</v>
      </c>
      <c r="M38" s="62">
        <f>'Population Urban - Urban Popula'!M38/'Population Total - Country Popu'!N38</f>
        <v>1</v>
      </c>
      <c r="N38" s="62">
        <f>'Population Urban - Urban Popula'!N38/'Population Total - Country Popu'!O38</f>
        <v>1</v>
      </c>
      <c r="O38" s="62">
        <f>'Population Urban - Urban Popula'!O38/'Population Total - Country Popu'!P38</f>
        <v>1</v>
      </c>
      <c r="P38" s="62">
        <f>'Population Urban - Urban Popula'!P38/'Population Total - Country Popu'!Q38</f>
        <v>1</v>
      </c>
      <c r="Q38" s="62">
        <f>'Population Urban - Urban Popula'!Q38/'Population Total - Country Popu'!R38</f>
        <v>1</v>
      </c>
      <c r="R38" s="62">
        <f>'Population Urban - Urban Popula'!R38/'Population Total - Country Popu'!S38</f>
        <v>1</v>
      </c>
      <c r="S38" s="62">
        <f>'Population Urban - Urban Popula'!S38/'Population Total - Country Popu'!T38</f>
        <v>1</v>
      </c>
      <c r="T38" s="62">
        <f>'Population Urban - Urban Popula'!T38/'Population Total - Country Popu'!U38</f>
        <v>1</v>
      </c>
      <c r="U38" s="62">
        <f>'Population Urban - Urban Popula'!U38/'Population Total - Country Popu'!V38</f>
        <v>1</v>
      </c>
      <c r="V38" s="62">
        <f>'Population Urban - Urban Popula'!V38/'Population Total - Country Popu'!W38</f>
        <v>1</v>
      </c>
      <c r="W38" s="62">
        <f>'Population Urban - Urban Popula'!W38/'Population Total - Country Popu'!X38</f>
        <v>1</v>
      </c>
      <c r="X38" s="62">
        <f>'Population Urban - Urban Popula'!X38/'Population Total - Country Popu'!Y38</f>
        <v>1</v>
      </c>
      <c r="Y38" s="62">
        <f>'Population Urban - Urban Popula'!Y38/'Population Total - Country Popu'!Z38</f>
        <v>1</v>
      </c>
      <c r="Z38" s="62">
        <f>'Population Urban - Urban Popula'!Z38/'Population Total - Country Popu'!AA38</f>
        <v>1</v>
      </c>
      <c r="AA38" s="62">
        <f>'Population Urban - Urban Popula'!AA38/'Population Total - Country Popu'!AB38</f>
        <v>1</v>
      </c>
      <c r="AB38" s="19"/>
      <c r="AC38" s="23">
        <f t="shared" si="1"/>
        <v>0</v>
      </c>
      <c r="AD38" s="19"/>
    </row>
    <row r="39" spans="1:30" ht="22.25" customHeight="1" x14ac:dyDescent="0.2">
      <c r="A39" s="16" t="s">
        <v>38</v>
      </c>
      <c r="B39" s="59">
        <f>'Population Urban - Urban Popula'!B39/'Population Total - Country Popu'!C39</f>
        <v>0.29424031953060109</v>
      </c>
      <c r="C39" s="60">
        <f>'Population Urban - Urban Popula'!C39/'Population Total - Country Popu'!D39</f>
        <v>0.2959394236149972</v>
      </c>
      <c r="D39" s="60">
        <f>'Population Urban - Urban Popula'!D39/'Population Total - Country Popu'!E39</f>
        <v>0.29763618390246438</v>
      </c>
      <c r="E39" s="60">
        <f>'Population Urban - Urban Popula'!E39/'Population Total - Country Popu'!F39</f>
        <v>0.29932839676252798</v>
      </c>
      <c r="F39" s="60">
        <f>'Population Urban - Urban Popula'!F39/'Population Total - Country Popu'!G39</f>
        <v>0.301054863141338</v>
      </c>
      <c r="G39" s="60">
        <f>'Population Urban - Urban Popula'!G39/'Population Total - Country Popu'!H39</f>
        <v>0.30276007052760068</v>
      </c>
      <c r="H39" s="60">
        <f>'Population Urban - Urban Popula'!H39/'Population Total - Country Popu'!I39</f>
        <v>0.30448943957556829</v>
      </c>
      <c r="I39" s="60">
        <f>'Population Urban - Urban Popula'!I39/'Population Total - Country Popu'!J39</f>
        <v>0.30621024133406416</v>
      </c>
      <c r="J39" s="60">
        <f>'Population Urban - Urban Popula'!J39/'Population Total - Country Popu'!K39</f>
        <v>0.30794870531829305</v>
      </c>
      <c r="K39" s="60">
        <f>'Population Urban - Urban Popula'!K39/'Population Total - Country Popu'!L39</f>
        <v>0.30968956396150787</v>
      </c>
      <c r="L39" s="60">
        <f>'Population Urban - Urban Popula'!L39/'Population Total - Country Popu'!M39</f>
        <v>0.31390853824807918</v>
      </c>
      <c r="M39" s="60">
        <f>'Population Urban - Urban Popula'!M39/'Population Total - Country Popu'!N39</f>
        <v>0.32572262125608459</v>
      </c>
      <c r="N39" s="60">
        <f>'Population Urban - Urban Popula'!N39/'Population Total - Country Popu'!O39</f>
        <v>0.33778488353866892</v>
      </c>
      <c r="O39" s="60">
        <f>'Population Urban - Urban Popula'!O39/'Population Total - Country Popu'!P39</f>
        <v>0.35006512839598064</v>
      </c>
      <c r="P39" s="60">
        <f>'Population Urban - Urban Popula'!P39/'Population Total - Country Popu'!Q39</f>
        <v>0.36256088005285236</v>
      </c>
      <c r="Q39" s="60">
        <f>'Population Urban - Urban Popula'!Q39/'Population Total - Country Popu'!R39</f>
        <v>0.37520401470431214</v>
      </c>
      <c r="R39" s="60">
        <f>'Population Urban - Urban Popula'!R39/'Population Total - Country Popu'!S39</f>
        <v>0.38804565600145713</v>
      </c>
      <c r="S39" s="60">
        <f>'Population Urban - Urban Popula'!S39/'Population Total - Country Popu'!T39</f>
        <v>0.40103212918262027</v>
      </c>
      <c r="T39" s="60">
        <f>'Population Urban - Urban Popula'!T39/'Population Total - Country Popu'!U39</f>
        <v>0.41420261388532142</v>
      </c>
      <c r="U39" s="60">
        <f>'Population Urban - Urban Popula'!U39/'Population Total - Country Popu'!V39</f>
        <v>0.42743334791858412</v>
      </c>
      <c r="V39" s="60">
        <f>'Population Urban - Urban Popula'!V39/'Population Total - Country Popu'!W39</f>
        <v>0.44079997590434022</v>
      </c>
      <c r="W39" s="60">
        <f>'Population Urban - Urban Popula'!W39/'Population Total - Country Popu'!X39</f>
        <v>0.45394736842105265</v>
      </c>
      <c r="X39" s="60">
        <f>'Population Urban - Urban Popula'!X39/'Population Total - Country Popu'!Y39</f>
        <v>0.46682638316987346</v>
      </c>
      <c r="Y39" s="60">
        <f>'Population Urban - Urban Popula'!Y39/'Population Total - Country Popu'!Z39</f>
        <v>0.47942875050364864</v>
      </c>
      <c r="Z39" s="60">
        <f>'Population Urban - Urban Popula'!Z39/'Population Total - Country Popu'!AA39</f>
        <v>0.49173645924757897</v>
      </c>
      <c r="AA39" s="60">
        <f>'Population Urban - Urban Popula'!AA39/'Population Total - Country Popu'!AB39</f>
        <v>0.50373139864393701</v>
      </c>
      <c r="AB39" s="19"/>
      <c r="AC39" s="20">
        <f t="shared" si="1"/>
        <v>0.20949107911333592</v>
      </c>
      <c r="AD39" s="19"/>
    </row>
    <row r="40" spans="1:30" ht="22.25" customHeight="1" x14ac:dyDescent="0.2">
      <c r="A40" s="16" t="s">
        <v>39</v>
      </c>
      <c r="B40" s="61">
        <f>'Population Urban - Urban Popula'!B40/'Population Total - Country Popu'!C40</f>
        <v>0.20905459387483355</v>
      </c>
      <c r="C40" s="62">
        <f>'Population Urban - Urban Popula'!C40/'Population Total - Country Popu'!D40</f>
        <v>0.21235521235521235</v>
      </c>
      <c r="D40" s="62">
        <f>'Population Urban - Urban Popula'!D40/'Population Total - Country Popu'!E40</f>
        <v>0.21490683229813665</v>
      </c>
      <c r="E40" s="62">
        <f>'Population Urban - Urban Popula'!E40/'Population Total - Country Popu'!F40</f>
        <v>0.21875</v>
      </c>
      <c r="F40" s="62">
        <f>'Population Urban - Urban Popula'!F40/'Population Total - Country Popu'!G40</f>
        <v>0.22248243559718969</v>
      </c>
      <c r="G40" s="62">
        <f>'Population Urban - Urban Popula'!G40/'Population Total - Country Popu'!H40</f>
        <v>0.22491349480968859</v>
      </c>
      <c r="H40" s="62">
        <f>'Population Urban - Urban Popula'!H40/'Population Total - Country Popu'!I40</f>
        <v>0.2289988492520138</v>
      </c>
      <c r="I40" s="62">
        <f>'Population Urban - Urban Popula'!I40/'Population Total - Country Popu'!J40</f>
        <v>0.23174971031286212</v>
      </c>
      <c r="J40" s="62">
        <f>'Population Urban - Urban Popula'!J40/'Population Total - Country Popu'!K40</f>
        <v>0.23563892145369286</v>
      </c>
      <c r="K40" s="62">
        <f>'Population Urban - Urban Popula'!K40/'Population Total - Country Popu'!L40</f>
        <v>0.23938679245283018</v>
      </c>
      <c r="L40" s="62">
        <f>'Population Urban - Urban Popula'!L40/'Population Total - Country Popu'!M40</f>
        <v>0.2423887587822014</v>
      </c>
      <c r="M40" s="62">
        <f>'Population Urban - Urban Popula'!M40/'Population Total - Country Popu'!N40</f>
        <v>0.2468427095292767</v>
      </c>
      <c r="N40" s="62">
        <f>'Population Urban - Urban Popula'!N40/'Population Total - Country Popu'!O40</f>
        <v>0.25027808676307006</v>
      </c>
      <c r="O40" s="62">
        <f>'Population Urban - Urban Popula'!O40/'Population Total - Country Popu'!P40</f>
        <v>0.25401929260450162</v>
      </c>
      <c r="P40" s="62">
        <f>'Population Urban - Urban Popula'!P40/'Population Total - Country Popu'!Q40</f>
        <v>0.25749741468459153</v>
      </c>
      <c r="Q40" s="62">
        <f>'Population Urban - Urban Popula'!Q40/'Population Total - Country Popu'!R40</f>
        <v>0.26305220883534136</v>
      </c>
      <c r="R40" s="62">
        <f>'Population Urban - Urban Popula'!R40/'Population Total - Country Popu'!S40</f>
        <v>0.26915520628683692</v>
      </c>
      <c r="S40" s="62">
        <f>'Population Urban - Urban Popula'!S40/'Population Total - Country Popu'!T40</f>
        <v>0.2750965250965251</v>
      </c>
      <c r="T40" s="62">
        <f>'Population Urban - Urban Popula'!T40/'Population Total - Country Popu'!U40</f>
        <v>0.28190476190476188</v>
      </c>
      <c r="U40" s="62">
        <f>'Population Urban - Urban Popula'!U40/'Population Total - Country Popu'!V40</f>
        <v>0.28853383458646614</v>
      </c>
      <c r="V40" s="62">
        <f>'Population Urban - Urban Popula'!V40/'Population Total - Country Popu'!W40</f>
        <v>0.29564411492122333</v>
      </c>
      <c r="W40" s="62">
        <f>'Population Urban - Urban Popula'!W40/'Population Total - Country Popu'!X40</f>
        <v>0.30200729927007297</v>
      </c>
      <c r="X40" s="62">
        <f>'Population Urban - Urban Popula'!X40/'Population Total - Country Popu'!Y40</f>
        <v>0.30879712746858168</v>
      </c>
      <c r="Y40" s="62">
        <f>'Population Urban - Urban Popula'!Y40/'Population Total - Country Popu'!Z40</f>
        <v>0.31509267431597526</v>
      </c>
      <c r="Z40" s="62">
        <f>'Population Urban - Urban Popula'!Z40/'Population Total - Country Popu'!AA40</f>
        <v>0.32118055555555558</v>
      </c>
      <c r="AA40" s="62">
        <f>'Population Urban - Urban Popula'!AA40/'Population Total - Country Popu'!AB40</f>
        <v>0.32736572890025578</v>
      </c>
      <c r="AB40" s="19"/>
      <c r="AC40" s="23">
        <f t="shared" si="1"/>
        <v>0.11831113502542223</v>
      </c>
      <c r="AD40" s="19"/>
    </row>
    <row r="41" spans="1:30" ht="22.25" customHeight="1" x14ac:dyDescent="0.2">
      <c r="A41" s="16" t="s">
        <v>40</v>
      </c>
      <c r="B41" s="59">
        <f>'Population Urban - Urban Popula'!B41/'Population Total - Country Popu'!C41</f>
        <v>0.20255405601509216</v>
      </c>
      <c r="C41" s="60">
        <f>'Population Urban - Urban Popula'!C41/'Population Total - Country Popu'!D41</f>
        <v>0.20624121131201795</v>
      </c>
      <c r="D41" s="60">
        <f>'Population Urban - Urban Popula'!D41/'Population Total - Country Popu'!E41</f>
        <v>0.2100029207638493</v>
      </c>
      <c r="E41" s="60">
        <f>'Population Urban - Urban Popula'!E41/'Population Total - Country Popu'!F41</f>
        <v>0.21396344206207488</v>
      </c>
      <c r="F41" s="60">
        <f>'Population Urban - Urban Popula'!F41/'Population Total - Country Popu'!G41</f>
        <v>0.2179991437898004</v>
      </c>
      <c r="G41" s="60">
        <f>'Population Urban - Urban Popula'!G41/'Population Total - Country Popu'!H41</f>
        <v>0.2218626677190213</v>
      </c>
      <c r="H41" s="60">
        <f>'Population Urban - Urban Popula'!H41/'Population Total - Country Popu'!I41</f>
        <v>0.22578304197390076</v>
      </c>
      <c r="I41" s="60">
        <f>'Population Urban - Urban Popula'!I41/'Population Total - Country Popu'!J41</f>
        <v>0.22974718346781928</v>
      </c>
      <c r="J41" s="60">
        <f>'Population Urban - Urban Popula'!J41/'Population Total - Country Popu'!K41</f>
        <v>0.23375999797829192</v>
      </c>
      <c r="K41" s="60">
        <f>'Population Urban - Urban Popula'!K41/'Population Total - Country Popu'!L41</f>
        <v>0.2381666416754136</v>
      </c>
      <c r="L41" s="60">
        <f>'Population Urban - Urban Popula'!L41/'Population Total - Country Popu'!M41</f>
        <v>0.24373207397883492</v>
      </c>
      <c r="M41" s="60">
        <f>'Population Urban - Urban Popula'!M41/'Population Total - Country Popu'!N41</f>
        <v>0.24937292760219751</v>
      </c>
      <c r="N41" s="60">
        <f>'Population Urban - Urban Popula'!N41/'Population Total - Country Popu'!O41</f>
        <v>0.25510006299365218</v>
      </c>
      <c r="O41" s="60">
        <f>'Population Urban - Urban Popula'!O41/'Population Total - Country Popu'!P41</f>
        <v>0.26092642136455796</v>
      </c>
      <c r="P41" s="60">
        <f>'Population Urban - Urban Popula'!P41/'Population Total - Country Popu'!Q41</f>
        <v>0.26682986536107711</v>
      </c>
      <c r="Q41" s="60">
        <f>'Population Urban - Urban Popula'!Q41/'Population Total - Country Popu'!R41</f>
        <v>0.27281395677355558</v>
      </c>
      <c r="R41" s="60">
        <f>'Population Urban - Urban Popula'!R41/'Population Total - Country Popu'!S41</f>
        <v>0.27888697112469096</v>
      </c>
      <c r="S41" s="60">
        <f>'Population Urban - Urban Popula'!S41/'Population Total - Country Popu'!T41</f>
        <v>0.28503922452139152</v>
      </c>
      <c r="T41" s="60">
        <f>'Population Urban - Urban Popula'!T41/'Population Total - Country Popu'!U41</f>
        <v>0.29128180475912507</v>
      </c>
      <c r="U41" s="60">
        <f>'Population Urban - Urban Popula'!U41/'Population Total - Country Popu'!V41</f>
        <v>0.29758503401360542</v>
      </c>
      <c r="V41" s="60">
        <f>'Population Urban - Urban Popula'!V41/'Population Total - Country Popu'!W41</f>
        <v>0.30392938560535449</v>
      </c>
      <c r="W41" s="60">
        <f>'Population Urban - Urban Popula'!W41/'Population Total - Country Popu'!X41</f>
        <v>0.31029650554974753</v>
      </c>
      <c r="X41" s="60">
        <f>'Population Urban - Urban Popula'!X41/'Population Total - Country Popu'!Y41</f>
        <v>0.31667694612097447</v>
      </c>
      <c r="Y41" s="60">
        <f>'Population Urban - Urban Popula'!Y41/'Population Total - Country Popu'!Z41</f>
        <v>0.32309118673647469</v>
      </c>
      <c r="Z41" s="60">
        <f>'Population Urban - Urban Popula'!Z41/'Population Total - Country Popu'!AA41</f>
        <v>0.32950468945844319</v>
      </c>
      <c r="AA41" s="60">
        <f>'Population Urban - Urban Popula'!AA41/'Population Total - Country Popu'!AB41</f>
        <v>0.33593540856864446</v>
      </c>
      <c r="AB41" s="19"/>
      <c r="AC41" s="20">
        <f t="shared" si="1"/>
        <v>0.1333813525535523</v>
      </c>
      <c r="AD41" s="19"/>
    </row>
    <row r="42" spans="1:30" ht="22.25" customHeight="1" x14ac:dyDescent="0.2">
      <c r="A42" s="24" t="s">
        <v>41</v>
      </c>
      <c r="B42" s="63">
        <f>'Population Urban - Urban Popula'!B42/'Population Total - Country Popu'!C42</f>
        <v>0.61143828547143464</v>
      </c>
      <c r="C42" s="64">
        <f>'Population Urban - Urban Popula'!C42/'Population Total - Country Popu'!D42</f>
        <v>0.61508969097293131</v>
      </c>
      <c r="D42" s="64">
        <f>'Population Urban - Urban Popula'!D42/'Population Total - Country Popu'!E42</f>
        <v>0.61777517549334382</v>
      </c>
      <c r="E42" s="64">
        <f>'Population Urban - Urban Popula'!E42/'Population Total - Country Popu'!F42</f>
        <v>0.62008588116209917</v>
      </c>
      <c r="F42" s="64">
        <f>'Population Urban - Urban Popula'!F42/'Population Total - Country Popu'!G42</f>
        <v>0.62225637872732864</v>
      </c>
      <c r="G42" s="64">
        <f>'Population Urban - Urban Popula'!G42/'Population Total - Country Popu'!H42</f>
        <v>0.62443052220436801</v>
      </c>
      <c r="H42" s="64">
        <f>'Population Urban - Urban Popula'!H42/'Population Total - Country Popu'!I42</f>
        <v>0.62667106977951015</v>
      </c>
      <c r="I42" s="64">
        <f>'Population Urban - Urban Popula'!I42/'Population Total - Country Popu'!J42</f>
        <v>0.62907385561954987</v>
      </c>
      <c r="J42" s="64">
        <f>'Population Urban - Urban Popula'!J42/'Population Total - Country Popu'!K42</f>
        <v>0.63181418564419611</v>
      </c>
      <c r="K42" s="64">
        <f>'Population Urban - Urban Popula'!K42/'Population Total - Country Popu'!L42</f>
        <v>0.63484833316648315</v>
      </c>
      <c r="L42" s="64">
        <f>'Population Urban - Urban Popula'!L42/'Population Total - Country Popu'!M42</f>
        <v>0.63818030222939137</v>
      </c>
      <c r="M42" s="64">
        <f>'Population Urban - Urban Popula'!M42/'Population Total - Country Popu'!N42</f>
        <v>0.641928340847851</v>
      </c>
      <c r="N42" s="64">
        <f>'Population Urban - Urban Popula'!N42/'Population Total - Country Popu'!O42</f>
        <v>0.64597126208725797</v>
      </c>
      <c r="O42" s="64">
        <f>'Population Urban - Urban Popula'!O42/'Population Total - Country Popu'!P42</f>
        <v>0.65015445099691094</v>
      </c>
      <c r="P42" s="64">
        <f>'Population Urban - Urban Popula'!P42/'Population Total - Country Popu'!Q42</f>
        <v>0.65445310901897391</v>
      </c>
      <c r="Q42" s="64">
        <f>'Population Urban - Urban Popula'!Q42/'Population Total - Country Popu'!R42</f>
        <v>0.65883436210483237</v>
      </c>
      <c r="R42" s="64">
        <f>'Population Urban - Urban Popula'!R42/'Population Total - Country Popu'!S42</f>
        <v>0.66324561236713508</v>
      </c>
      <c r="S42" s="64">
        <f>'Population Urban - Urban Popula'!S42/'Population Total - Country Popu'!T42</f>
        <v>0.66766340755575959</v>
      </c>
      <c r="T42" s="64">
        <f>'Population Urban - Urban Popula'!T42/'Population Total - Country Popu'!U42</f>
        <v>0.67203418571525475</v>
      </c>
      <c r="U42" s="64">
        <f>'Population Urban - Urban Popula'!U42/'Population Total - Country Popu'!V42</f>
        <v>0.67631594050620059</v>
      </c>
      <c r="V42" s="64">
        <f>'Population Urban - Urban Popula'!V42/'Population Total - Country Popu'!W42</f>
        <v>0.68049950144817439</v>
      </c>
      <c r="W42" s="64">
        <f>'Population Urban - Urban Popula'!W42/'Population Total - Country Popu'!X42</f>
        <v>0.68459675271698928</v>
      </c>
      <c r="X42" s="64">
        <f>'Population Urban - Urban Popula'!X42/'Population Total - Country Popu'!Y42</f>
        <v>0.68856434576417336</v>
      </c>
      <c r="Y42" s="64">
        <f>'Population Urban - Urban Popula'!Y42/'Population Total - Country Popu'!Z42</f>
        <v>0.69236936676610761</v>
      </c>
      <c r="Z42" s="64">
        <f>'Population Urban - Urban Popula'!Z42/'Population Total - Country Popu'!AA42</f>
        <v>0.69595518556725766</v>
      </c>
      <c r="AA42" s="64">
        <f>'Population Urban - Urban Popula'!AA42/'Population Total - Country Popu'!AB42</f>
        <v>0.69931268101561306</v>
      </c>
      <c r="AB42" s="19"/>
      <c r="AC42" s="27">
        <f t="shared" si="1"/>
        <v>8.7874395544178419E-2</v>
      </c>
      <c r="AD42" s="19"/>
    </row>
    <row r="43" spans="1:30" ht="22.25" customHeight="1" x14ac:dyDescent="0.2">
      <c r="A43" s="16" t="s">
        <v>42</v>
      </c>
      <c r="B43" s="59">
        <f>'Population Urban - Urban Popula'!B43/'Population Total - Country Popu'!C43</f>
        <v>0.67418899858956272</v>
      </c>
      <c r="C43" s="60">
        <f>'Population Urban - Urban Popula'!C43/'Population Total - Country Popu'!D43</f>
        <v>0.67141230068337132</v>
      </c>
      <c r="D43" s="60">
        <f>'Population Urban - Urban Popula'!D43/'Population Total - Country Popu'!E43</f>
        <v>0.66888953319802846</v>
      </c>
      <c r="E43" s="60">
        <f>'Population Urban - Urban Popula'!E43/'Population Total - Country Popu'!F43</f>
        <v>0.66587537091988136</v>
      </c>
      <c r="F43" s="60">
        <f>'Population Urban - Urban Popula'!F43/'Population Total - Country Popu'!G43</f>
        <v>0.6632218844984803</v>
      </c>
      <c r="G43" s="60">
        <f>'Population Urban - Urban Popula'!G43/'Population Total - Country Popu'!H43</f>
        <v>0.66056469128141482</v>
      </c>
      <c r="H43" s="60">
        <f>'Population Urban - Urban Popula'!H43/'Population Total - Country Popu'!I43</f>
        <v>0.658052316419792</v>
      </c>
      <c r="I43" s="60">
        <f>'Population Urban - Urban Popula'!I43/'Population Total - Country Popu'!J43</f>
        <v>0.65487571701720837</v>
      </c>
      <c r="J43" s="60">
        <f>'Population Urban - Urban Popula'!J43/'Population Total - Country Popu'!K43</f>
        <v>0.6521040796659171</v>
      </c>
      <c r="K43" s="60">
        <f>'Population Urban - Urban Popula'!K43/'Population Total - Country Popu'!L43</f>
        <v>0.64932126696832582</v>
      </c>
      <c r="L43" s="60">
        <f>'Population Urban - Urban Popula'!L43/'Population Total - Country Popu'!M43</f>
        <v>0.64661898569570875</v>
      </c>
      <c r="M43" s="60">
        <f>'Population Urban - Urban Popula'!M43/'Population Total - Country Popu'!N43</f>
        <v>0.64379084967320266</v>
      </c>
      <c r="N43" s="60">
        <f>'Population Urban - Urban Popula'!N43/'Population Total - Country Popu'!O43</f>
        <v>0.6429274696422711</v>
      </c>
      <c r="O43" s="60">
        <f>'Population Urban - Urban Popula'!O43/'Population Total - Country Popu'!P43</f>
        <v>0.64262187088274048</v>
      </c>
      <c r="P43" s="60">
        <f>'Population Urban - Urban Popula'!P43/'Population Total - Country Popu'!Q43</f>
        <v>0.64210178453403832</v>
      </c>
      <c r="Q43" s="60">
        <f>'Population Urban - Urban Popula'!Q43/'Population Total - Country Popu'!R43</f>
        <v>0.64179104477611937</v>
      </c>
      <c r="R43" s="60">
        <f>'Population Urban - Urban Popula'!R43/'Population Total - Country Popu'!S43</f>
        <v>0.6413586413586414</v>
      </c>
      <c r="S43" s="60">
        <f>'Population Urban - Urban Popula'!S43/'Population Total - Country Popu'!T43</f>
        <v>0.64113712374581944</v>
      </c>
      <c r="T43" s="60">
        <f>'Population Urban - Urban Popula'!T43/'Population Total - Country Popu'!U43</f>
        <v>0.63990594558280145</v>
      </c>
      <c r="U43" s="60">
        <f>'Population Urban - Urban Popula'!U43/'Population Total - Country Popu'!V43</f>
        <v>0.63780323450134768</v>
      </c>
      <c r="V43" s="60">
        <f>'Population Urban - Urban Popula'!V43/'Population Total - Country Popu'!W43</f>
        <v>0.63584205197435029</v>
      </c>
      <c r="W43" s="60">
        <f>'Population Urban - Urban Popula'!W43/'Population Total - Country Popu'!X43</f>
        <v>0.6336032388663968</v>
      </c>
      <c r="X43" s="60">
        <f>'Population Urban - Urban Popula'!X43/'Population Total - Country Popu'!Y43</f>
        <v>0.631525766251263</v>
      </c>
      <c r="Y43" s="60">
        <f>'Population Urban - Urban Popula'!Y43/'Population Total - Country Popu'!Z43</f>
        <v>0.62949277796439373</v>
      </c>
      <c r="Z43" s="60">
        <f>'Population Urban - Urban Popula'!Z43/'Population Total - Country Popu'!AA43</f>
        <v>0.62801608579088475</v>
      </c>
      <c r="AA43" s="60">
        <f>'Population Urban - Urban Popula'!AA43/'Population Total - Country Popu'!AB43</f>
        <v>0.62696554031448648</v>
      </c>
      <c r="AB43" s="19"/>
      <c r="AC43" s="20">
        <f t="shared" si="1"/>
        <v>-4.7223458275076236E-2</v>
      </c>
      <c r="AD43" s="19"/>
    </row>
    <row r="44" spans="1:30" ht="22.25" customHeight="1" x14ac:dyDescent="0.2">
      <c r="A44" s="16" t="s">
        <v>43</v>
      </c>
      <c r="B44" s="61">
        <f>'Population Urban - Urban Popula'!B44/'Population Total - Country Popu'!C44</f>
        <v>0.5374809477622281</v>
      </c>
      <c r="C44" s="62">
        <f>'Population Urban - Urban Popula'!C44/'Population Total - Country Popu'!D44</f>
        <v>0.53443338333560619</v>
      </c>
      <c r="D44" s="62">
        <f>'Population Urban - Urban Popula'!D44/'Population Total - Country Popu'!E44</f>
        <v>0.53133807542611733</v>
      </c>
      <c r="E44" s="62">
        <f>'Population Urban - Urban Popula'!E44/'Population Total - Country Popu'!F44</f>
        <v>0.52821461609620723</v>
      </c>
      <c r="F44" s="62">
        <f>'Population Urban - Urban Popula'!F44/'Population Total - Country Popu'!G44</f>
        <v>0.52521172638436486</v>
      </c>
      <c r="G44" s="62">
        <f>'Population Urban - Urban Popula'!G44/'Population Total - Country Popu'!H44</f>
        <v>0.52206923175910436</v>
      </c>
      <c r="H44" s="62">
        <f>'Population Urban - Urban Popula'!H44/'Population Total - Country Popu'!I44</f>
        <v>0.5189760570555273</v>
      </c>
      <c r="I44" s="62">
        <f>'Population Urban - Urban Popula'!I44/'Population Total - Country Popu'!J44</f>
        <v>0.51590507447614242</v>
      </c>
      <c r="J44" s="62">
        <f>'Population Urban - Urban Popula'!J44/'Population Total - Country Popu'!K44</f>
        <v>0.51277555110220441</v>
      </c>
      <c r="K44" s="62">
        <f>'Population Urban - Urban Popula'!K44/'Population Total - Country Popu'!L44</f>
        <v>0.51180417495029817</v>
      </c>
      <c r="L44" s="62">
        <f>'Population Urban - Urban Popula'!L44/'Population Total - Country Popu'!M44</f>
        <v>0.51379650160137968</v>
      </c>
      <c r="M44" s="62">
        <f>'Population Urban - Urban Popula'!M44/'Population Total - Country Popu'!N44</f>
        <v>0.51592434411226362</v>
      </c>
      <c r="N44" s="62">
        <f>'Population Urban - Urban Popula'!N44/'Population Total - Country Popu'!O44</f>
        <v>0.51787439613526565</v>
      </c>
      <c r="O44" s="62">
        <f>'Population Urban - Urban Popula'!O44/'Population Total - Country Popu'!P44</f>
        <v>0.51983273596176827</v>
      </c>
      <c r="P44" s="62">
        <f>'Population Urban - Urban Popula'!P44/'Population Total - Country Popu'!Q44</f>
        <v>0.52191376255168342</v>
      </c>
      <c r="Q44" s="62">
        <f>'Population Urban - Urban Popula'!Q44/'Population Total - Country Popu'!R44</f>
        <v>0.52388181712016813</v>
      </c>
      <c r="R44" s="62">
        <f>'Population Urban - Urban Popula'!R44/'Population Total - Country Popu'!S44</f>
        <v>0.52590882862088861</v>
      </c>
      <c r="S44" s="62">
        <f>'Population Urban - Urban Popula'!S44/'Population Total - Country Popu'!T44</f>
        <v>0.52793614595210947</v>
      </c>
      <c r="T44" s="62">
        <f>'Population Urban - Urban Popula'!T44/'Population Total - Country Popu'!U44</f>
        <v>0.52984906510475327</v>
      </c>
      <c r="U44" s="62">
        <f>'Population Urban - Urban Popula'!U44/'Population Total - Country Popu'!V44</f>
        <v>0.53193857111061649</v>
      </c>
      <c r="V44" s="62">
        <f>'Population Urban - Urban Popula'!V44/'Population Total - Country Popu'!W44</f>
        <v>0.53402968664101158</v>
      </c>
      <c r="W44" s="62">
        <f>'Population Urban - Urban Popula'!W44/'Population Total - Country Popu'!X44</f>
        <v>0.53629645729189301</v>
      </c>
      <c r="X44" s="62">
        <f>'Population Urban - Urban Popula'!X44/'Population Total - Country Popu'!Y44</f>
        <v>0.53851111827263942</v>
      </c>
      <c r="Y44" s="62">
        <f>'Population Urban - Urban Popula'!Y44/'Population Total - Country Popu'!Z44</f>
        <v>0.5410602358440455</v>
      </c>
      <c r="Z44" s="62">
        <f>'Population Urban - Urban Popula'!Z44/'Population Total - Country Popu'!AA44</f>
        <v>0.54356279558591702</v>
      </c>
      <c r="AA44" s="62">
        <f>'Population Urban - Urban Popula'!AA44/'Population Total - Country Popu'!AB44</f>
        <v>0.54613544158951421</v>
      </c>
      <c r="AB44" s="19"/>
      <c r="AC44" s="23">
        <f t="shared" si="1"/>
        <v>8.6544938272861138E-3</v>
      </c>
      <c r="AD44" s="19"/>
    </row>
    <row r="45" spans="1:30" ht="22.25" customHeight="1" x14ac:dyDescent="0.2">
      <c r="A45" s="16" t="s">
        <v>44</v>
      </c>
      <c r="B45" s="59">
        <f>'Population Urban - Urban Popula'!B45/'Population Total - Country Popu'!C45</f>
        <v>0.88104838709677424</v>
      </c>
      <c r="C45" s="60">
        <f>'Population Urban - Urban Popula'!C45/'Population Total - Country Popu'!D45</f>
        <v>0.88235294117647056</v>
      </c>
      <c r="D45" s="60">
        <f>'Population Urban - Urban Popula'!D45/'Population Total - Country Popu'!E45</f>
        <v>0.88336520076481839</v>
      </c>
      <c r="E45" s="60">
        <f>'Population Urban - Urban Popula'!E45/'Population Total - Country Popu'!F45</f>
        <v>0.88432835820895528</v>
      </c>
      <c r="F45" s="60">
        <f>'Population Urban - Urban Popula'!F45/'Population Total - Country Popu'!G45</f>
        <v>0.88342440801457189</v>
      </c>
      <c r="G45" s="60">
        <f>'Population Urban - Urban Popula'!G45/'Population Total - Country Popu'!H45</f>
        <v>0.88297872340425532</v>
      </c>
      <c r="H45" s="60">
        <f>'Population Urban - Urban Popula'!H45/'Population Total - Country Popu'!I45</f>
        <v>0.88275862068965516</v>
      </c>
      <c r="I45" s="60">
        <f>'Population Urban - Urban Popula'!I45/'Population Total - Country Popu'!J45</f>
        <v>0.88442211055276387</v>
      </c>
      <c r="J45" s="60">
        <f>'Population Urban - Urban Popula'!J45/'Population Total - Country Popu'!K45</f>
        <v>0.88349514563106801</v>
      </c>
      <c r="K45" s="60">
        <f>'Population Urban - Urban Popula'!K45/'Population Total - Country Popu'!L45</f>
        <v>0.88299531981279256</v>
      </c>
      <c r="L45" s="60">
        <f>'Population Urban - Urban Popula'!L45/'Population Total - Country Popu'!M45</f>
        <v>0.8847305389221557</v>
      </c>
      <c r="M45" s="60">
        <f>'Population Urban - Urban Popula'!M45/'Population Total - Country Popu'!N45</f>
        <v>0.88268955650929903</v>
      </c>
      <c r="N45" s="60">
        <f>'Population Urban - Urban Popula'!N45/'Population Total - Country Popu'!O45</f>
        <v>0.88267394270122779</v>
      </c>
      <c r="O45" s="60">
        <f>'Population Urban - Urban Popula'!O45/'Population Total - Country Popu'!P45</f>
        <v>0.88341968911917101</v>
      </c>
      <c r="P45" s="60">
        <f>'Population Urban - Urban Popula'!P45/'Population Total - Country Popu'!Q45</f>
        <v>0.88306942752740558</v>
      </c>
      <c r="Q45" s="60">
        <f>'Population Urban - Urban Popula'!Q45/'Population Total - Country Popu'!R45</f>
        <v>0.88409090909090904</v>
      </c>
      <c r="R45" s="60">
        <f>'Population Urban - Urban Popula'!R45/'Population Total - Country Popu'!S45</f>
        <v>0.88433228180862256</v>
      </c>
      <c r="S45" s="60">
        <f>'Population Urban - Urban Popula'!S45/'Population Total - Country Popu'!T45</f>
        <v>0.88468992248062017</v>
      </c>
      <c r="T45" s="60">
        <f>'Population Urban - Urban Popula'!T45/'Population Total - Country Popu'!U45</f>
        <v>0.88440860215053763</v>
      </c>
      <c r="U45" s="60">
        <f>'Population Urban - Urban Popula'!U45/'Population Total - Country Popu'!V45</f>
        <v>0.88506711409395977</v>
      </c>
      <c r="V45" s="60">
        <f>'Population Urban - Urban Popula'!V45/'Population Total - Country Popu'!W45</f>
        <v>0.88498402555910538</v>
      </c>
      <c r="W45" s="60">
        <f>'Population Urban - Urban Popula'!W45/'Population Total - Country Popu'!X45</f>
        <v>0.88553750966744005</v>
      </c>
      <c r="X45" s="60">
        <f>'Population Urban - Urban Popula'!X45/'Population Total - Country Popu'!Y45</f>
        <v>0.88619119878603947</v>
      </c>
      <c r="Y45" s="60">
        <f>'Population Urban - Urban Popula'!Y45/'Population Total - Country Popu'!Z45</f>
        <v>0.88663663663663661</v>
      </c>
      <c r="Z45" s="60">
        <f>'Population Urban - Urban Popula'!Z45/'Population Total - Country Popu'!AA45</f>
        <v>0.88690476190476186</v>
      </c>
      <c r="AA45" s="60">
        <f>'Population Urban - Urban Popula'!AA45/'Population Total - Country Popu'!AB45</f>
        <v>0.88749999999999996</v>
      </c>
      <c r="AB45" s="19"/>
      <c r="AC45" s="20">
        <f t="shared" si="1"/>
        <v>6.4516129032257119E-3</v>
      </c>
      <c r="AD45" s="19"/>
    </row>
    <row r="46" spans="1:30" ht="22.25" customHeight="1" x14ac:dyDescent="0.2">
      <c r="A46" s="16" t="s">
        <v>45</v>
      </c>
      <c r="B46" s="61">
        <f>'Population Urban - Urban Popula'!B46/'Population Total - Country Popu'!C46</f>
        <v>0.66753585397653192</v>
      </c>
      <c r="C46" s="62">
        <f>'Population Urban - Urban Popula'!C46/'Population Total - Country Popu'!D46</f>
        <v>0.67177522349936147</v>
      </c>
      <c r="D46" s="62">
        <f>'Population Urban - Urban Popula'!D46/'Population Total - Country Popu'!E46</f>
        <v>0.67540574282147314</v>
      </c>
      <c r="E46" s="62">
        <f>'Population Urban - Urban Popula'!E46/'Population Total - Country Popu'!F46</f>
        <v>0.67765567765567769</v>
      </c>
      <c r="F46" s="62">
        <f>'Population Urban - Urban Popula'!F46/'Population Total - Country Popu'!G46</f>
        <v>0.67980884109916373</v>
      </c>
      <c r="G46" s="62">
        <f>'Population Urban - Urban Popula'!G46/'Population Total - Country Popu'!H46</f>
        <v>0.68070175438596492</v>
      </c>
      <c r="H46" s="62">
        <f>'Population Urban - Urban Popula'!H46/'Population Total - Country Popu'!I46</f>
        <v>0.68155784650630014</v>
      </c>
      <c r="I46" s="62">
        <f>'Population Urban - Urban Popula'!I46/'Population Total - Country Popu'!J46</f>
        <v>0.68237934904601572</v>
      </c>
      <c r="J46" s="62">
        <f>'Population Urban - Urban Popula'!J46/'Population Total - Country Popu'!K46</f>
        <v>0.68392070484581502</v>
      </c>
      <c r="K46" s="62">
        <f>'Population Urban - Urban Popula'!K46/'Population Total - Country Popu'!L46</f>
        <v>0.6854054054054054</v>
      </c>
      <c r="L46" s="62">
        <f>'Population Urban - Urban Popula'!L46/'Population Total - Country Popu'!M46</f>
        <v>0.6871686108165429</v>
      </c>
      <c r="M46" s="62">
        <f>'Population Urban - Urban Popula'!M46/'Population Total - Country Popu'!N46</f>
        <v>0.68782518210197707</v>
      </c>
      <c r="N46" s="62">
        <f>'Population Urban - Urban Popula'!N46/'Population Total - Country Popu'!O46</f>
        <v>0.68673469387755104</v>
      </c>
      <c r="O46" s="62">
        <f>'Population Urban - Urban Popula'!O46/'Population Total - Country Popu'!P46</f>
        <v>0.68537074148296595</v>
      </c>
      <c r="P46" s="62">
        <f>'Population Urban - Urban Popula'!P46/'Population Total - Country Popu'!Q46</f>
        <v>0.68405511811023623</v>
      </c>
      <c r="Q46" s="62">
        <f>'Population Urban - Urban Popula'!Q46/'Population Total - Country Popu'!R46</f>
        <v>0.68247821878025172</v>
      </c>
      <c r="R46" s="62">
        <f>'Population Urban - Urban Popula'!R46/'Population Total - Country Popu'!S46</f>
        <v>0.68129770992366412</v>
      </c>
      <c r="S46" s="62">
        <f>'Population Urban - Urban Popula'!S46/'Population Total - Country Popu'!T46</f>
        <v>0.68015051740357479</v>
      </c>
      <c r="T46" s="62">
        <f>'Population Urban - Urban Popula'!T46/'Population Total - Country Popu'!U46</f>
        <v>0.67873723305478184</v>
      </c>
      <c r="U46" s="62">
        <f>'Population Urban - Urban Popula'!U46/'Population Total - Country Popu'!V46</f>
        <v>0.67644362969752525</v>
      </c>
      <c r="V46" s="62">
        <f>'Population Urban - Urban Popula'!V46/'Population Total - Country Popu'!W46</f>
        <v>0.67572463768115942</v>
      </c>
      <c r="W46" s="62">
        <f>'Population Urban - Urban Popula'!W46/'Population Total - Country Popu'!X46</f>
        <v>0.67412712623097581</v>
      </c>
      <c r="X46" s="62">
        <f>'Population Urban - Urban Popula'!X46/'Population Total - Country Popu'!Y46</f>
        <v>0.67227635075287862</v>
      </c>
      <c r="Y46" s="62">
        <f>'Population Urban - Urban Popula'!Y46/'Population Total - Country Popu'!Z46</f>
        <v>0.67134092900964071</v>
      </c>
      <c r="Z46" s="62">
        <f>'Population Urban - Urban Popula'!Z46/'Population Total - Country Popu'!AA46</f>
        <v>0.67042497831743275</v>
      </c>
      <c r="AA46" s="62">
        <f>'Population Urban - Urban Popula'!AA46/'Population Total - Country Popu'!AB46</f>
        <v>0.66866952789699574</v>
      </c>
      <c r="AB46" s="33"/>
      <c r="AC46" s="23">
        <f t="shared" si="1"/>
        <v>1.133673920463818E-3</v>
      </c>
      <c r="AD46" s="33"/>
    </row>
    <row r="47" spans="1:30" ht="22.25" customHeight="1" x14ac:dyDescent="0.2">
      <c r="A47" s="16" t="s">
        <v>46</v>
      </c>
      <c r="B47" s="59">
        <f>'Population Urban - Urban Popula'!B47/'Population Total - Country Popu'!C47</f>
        <v>0.55036630036630041</v>
      </c>
      <c r="C47" s="60">
        <f>'Population Urban - Urban Popula'!C47/'Population Total - Country Popu'!D47</f>
        <v>0.54798818752307121</v>
      </c>
      <c r="D47" s="60">
        <f>'Population Urban - Urban Popula'!D47/'Population Total - Country Popu'!E47</f>
        <v>0.54564160119715677</v>
      </c>
      <c r="E47" s="60">
        <f>'Population Urban - Urban Popula'!E47/'Population Total - Country Popu'!F47</f>
        <v>0.54311821816105088</v>
      </c>
      <c r="F47" s="60">
        <f>'Population Urban - Urban Popula'!F47/'Population Total - Country Popu'!G47</f>
        <v>0.54072924747866569</v>
      </c>
      <c r="G47" s="60">
        <f>'Population Urban - Urban Popula'!G47/'Population Total - Country Popu'!H47</f>
        <v>0.53838563252417604</v>
      </c>
      <c r="H47" s="60">
        <f>'Population Urban - Urban Popula'!H47/'Population Total - Country Popu'!I47</f>
        <v>0.53607214428857719</v>
      </c>
      <c r="I47" s="60">
        <f>'Population Urban - Urban Popula'!I47/'Population Total - Country Popu'!J47</f>
        <v>0.53372612759041038</v>
      </c>
      <c r="J47" s="60">
        <f>'Population Urban - Urban Popula'!J47/'Population Total - Country Popu'!K47</f>
        <v>0.53126285479226654</v>
      </c>
      <c r="K47" s="60">
        <f>'Population Urban - Urban Popula'!K47/'Population Total - Country Popu'!L47</f>
        <v>0.52883614407661883</v>
      </c>
      <c r="L47" s="60">
        <f>'Population Urban - Urban Popula'!L47/'Population Total - Country Popu'!M47</f>
        <v>0.52634907251264751</v>
      </c>
      <c r="M47" s="60">
        <f>'Population Urban - Urban Popula'!M47/'Population Total - Country Popu'!N47</f>
        <v>0.52392140111063645</v>
      </c>
      <c r="N47" s="60">
        <f>'Population Urban - Urban Popula'!N47/'Population Total - Country Popu'!O47</f>
        <v>0.52293379489398528</v>
      </c>
      <c r="O47" s="60">
        <f>'Population Urban - Urban Popula'!O47/'Population Total - Country Popu'!P47</f>
        <v>0.52354874041621025</v>
      </c>
      <c r="P47" s="60">
        <f>'Population Urban - Urban Popula'!P47/'Population Total - Country Popu'!Q47</f>
        <v>0.52425249169435217</v>
      </c>
      <c r="Q47" s="60">
        <f>'Population Urban - Urban Popula'!Q47/'Population Total - Country Popu'!R47</f>
        <v>0.52469273743016764</v>
      </c>
      <c r="R47" s="60">
        <f>'Population Urban - Urban Popula'!R47/'Population Total - Country Popu'!S47</f>
        <v>0.52519118308591994</v>
      </c>
      <c r="S47" s="60">
        <f>'Population Urban - Urban Popula'!S47/'Population Total - Country Popu'!T47</f>
        <v>0.5257568910980569</v>
      </c>
      <c r="T47" s="60">
        <f>'Population Urban - Urban Popula'!T47/'Population Total - Country Popu'!U47</f>
        <v>0.52617267165193748</v>
      </c>
      <c r="U47" s="60">
        <f>'Population Urban - Urban Popula'!U47/'Population Total - Country Popu'!V47</f>
        <v>0.52715291979095658</v>
      </c>
      <c r="V47" s="60">
        <f>'Population Urban - Urban Popula'!V47/'Population Total - Country Popu'!W47</f>
        <v>0.52859421280473917</v>
      </c>
      <c r="W47" s="60">
        <f>'Population Urban - Urban Popula'!W47/'Population Total - Country Popu'!X47</f>
        <v>0.53017832647462282</v>
      </c>
      <c r="X47" s="60">
        <f>'Population Urban - Urban Popula'!X47/'Population Total - Country Popu'!Y47</f>
        <v>0.53166590178981188</v>
      </c>
      <c r="Y47" s="60">
        <f>'Population Urban - Urban Popula'!Y47/'Population Total - Country Popu'!Z47</f>
        <v>0.53305689933195122</v>
      </c>
      <c r="Z47" s="60">
        <f>'Population Urban - Urban Popula'!Z47/'Population Total - Country Popu'!AA47</f>
        <v>0.53458246588017577</v>
      </c>
      <c r="AA47" s="60">
        <f>'Population Urban - Urban Popula'!AA47/'Population Total - Country Popu'!AB47</f>
        <v>0.53635307781649244</v>
      </c>
      <c r="AB47" s="19"/>
      <c r="AC47" s="20">
        <f t="shared" si="1"/>
        <v>-1.4013222549807969E-2</v>
      </c>
      <c r="AD47" s="19"/>
    </row>
    <row r="48" spans="1:30" ht="22.25" customHeight="1" x14ac:dyDescent="0.2">
      <c r="A48" s="16" t="s">
        <v>47</v>
      </c>
      <c r="B48" s="61">
        <f>'Population Urban - Urban Popula'!B48/'Population Total - Country Popu'!C48</f>
        <v>0.69705445827149215</v>
      </c>
      <c r="C48" s="62">
        <f>'Population Urban - Urban Popula'!C48/'Population Total - Country Popu'!D48</f>
        <v>0.69522487506940589</v>
      </c>
      <c r="D48" s="62">
        <f>'Population Urban - Urban Popula'!D48/'Population Total - Country Popu'!E48</f>
        <v>0.69337359141640154</v>
      </c>
      <c r="E48" s="62">
        <f>'Population Urban - Urban Popula'!E48/'Population Total - Country Popu'!F48</f>
        <v>0.69153942689813841</v>
      </c>
      <c r="F48" s="62">
        <f>'Population Urban - Urban Popula'!F48/'Population Total - Country Popu'!G48</f>
        <v>0.68964119197243057</v>
      </c>
      <c r="G48" s="62">
        <f>'Population Urban - Urban Popula'!G48/'Population Total - Country Popu'!H48</f>
        <v>0.68781613711142764</v>
      </c>
      <c r="H48" s="62">
        <f>'Population Urban - Urban Popula'!H48/'Population Total - Country Popu'!I48</f>
        <v>0.68592092115906167</v>
      </c>
      <c r="I48" s="62">
        <f>'Population Urban - Urban Popula'!I48/'Population Total - Country Popu'!J48</f>
        <v>0.68406010878583945</v>
      </c>
      <c r="J48" s="62">
        <f>'Population Urban - Urban Popula'!J48/'Population Total - Country Popu'!K48</f>
        <v>0.68387903694108187</v>
      </c>
      <c r="K48" s="62">
        <f>'Population Urban - Urban Popula'!K48/'Population Total - Country Popu'!L48</f>
        <v>0.68442250227361312</v>
      </c>
      <c r="L48" s="62">
        <f>'Population Urban - Urban Popula'!L48/'Population Total - Country Popu'!M48</f>
        <v>0.68497121969665142</v>
      </c>
      <c r="M48" s="62">
        <f>'Population Urban - Urban Popula'!M48/'Population Total - Country Popu'!N48</f>
        <v>0.68548354203205941</v>
      </c>
      <c r="N48" s="62">
        <f>'Population Urban - Urban Popula'!N48/'Population Total - Country Popu'!O48</f>
        <v>0.68602900388303356</v>
      </c>
      <c r="O48" s="62">
        <f>'Population Urban - Urban Popula'!O48/'Population Total - Country Popu'!P48</f>
        <v>0.68655624036979968</v>
      </c>
      <c r="P48" s="62">
        <f>'Population Urban - Urban Popula'!P48/'Population Total - Country Popu'!Q48</f>
        <v>0.68711104446277271</v>
      </c>
      <c r="Q48" s="62">
        <f>'Population Urban - Urban Popula'!Q48/'Population Total - Country Popu'!R48</f>
        <v>0.6876575227380648</v>
      </c>
      <c r="R48" s="62">
        <f>'Population Urban - Urban Popula'!R48/'Population Total - Country Popu'!S48</f>
        <v>0.68821265678449262</v>
      </c>
      <c r="S48" s="62">
        <f>'Population Urban - Urban Popula'!S48/'Population Total - Country Popu'!T48</f>
        <v>0.68873734386416618</v>
      </c>
      <c r="T48" s="62">
        <f>'Population Urban - Urban Popula'!T48/'Population Total - Country Popu'!U48</f>
        <v>0.68926265715256541</v>
      </c>
      <c r="U48" s="62">
        <f>'Population Urban - Urban Popula'!U48/'Population Total - Country Popu'!V48</f>
        <v>0.68981865199084968</v>
      </c>
      <c r="V48" s="62">
        <f>'Population Urban - Urban Popula'!V48/'Population Total - Country Popu'!W48</f>
        <v>0.69033008203604418</v>
      </c>
      <c r="W48" s="62">
        <f>'Population Urban - Urban Popula'!W48/'Population Total - Country Popu'!X48</f>
        <v>0.69098847253195972</v>
      </c>
      <c r="X48" s="62">
        <f>'Population Urban - Urban Popula'!X48/'Population Total - Country Popu'!Y48</f>
        <v>0.69174446274940504</v>
      </c>
      <c r="Y48" s="62">
        <f>'Population Urban - Urban Popula'!Y48/'Population Total - Country Popu'!Z48</f>
        <v>0.6926403080112542</v>
      </c>
      <c r="Z48" s="62">
        <f>'Population Urban - Urban Popula'!Z48/'Population Total - Country Popu'!AA48</f>
        <v>0.69360637349362941</v>
      </c>
      <c r="AA48" s="62">
        <f>'Population Urban - Urban Popula'!AA48/'Population Total - Country Popu'!AB48</f>
        <v>0.69469063662034836</v>
      </c>
      <c r="AB48" s="19"/>
      <c r="AC48" s="23">
        <f t="shared" si="1"/>
        <v>-2.3638216511437937E-3</v>
      </c>
      <c r="AD48" s="19"/>
    </row>
    <row r="49" spans="1:30" ht="22.25" customHeight="1" x14ac:dyDescent="0.2">
      <c r="A49" s="16" t="s">
        <v>48</v>
      </c>
      <c r="B49" s="65">
        <f>'Population Urban - Urban Popula'!B49/'Population Total - Country Popu'!C49</f>
        <v>0.9035341186930429</v>
      </c>
      <c r="C49" s="66">
        <f>'Population Urban - Urban Popula'!C49/'Population Total - Country Popu'!D49</f>
        <v>0.90456699698405862</v>
      </c>
      <c r="D49" s="66">
        <f>'Population Urban - Urban Popula'!D49/'Population Total - Country Popu'!E49</f>
        <v>0.905554399833576</v>
      </c>
      <c r="E49" s="66">
        <f>'Population Urban - Urban Popula'!E49/'Population Total - Country Popu'!F49</f>
        <v>0.90653830726032891</v>
      </c>
      <c r="F49" s="66">
        <f>'Population Urban - Urban Popula'!F49/'Population Total - Country Popu'!G49</f>
        <v>0.9076297443841983</v>
      </c>
      <c r="G49" s="66">
        <f>'Population Urban - Urban Popula'!G49/'Population Total - Country Popu'!H49</f>
        <v>0.90866466616654162</v>
      </c>
      <c r="H49" s="66">
        <f>'Population Urban - Urban Popula'!H49/'Population Total - Country Popu'!I49</f>
        <v>0.90940576011666063</v>
      </c>
      <c r="I49" s="66">
        <f>'Population Urban - Urban Popula'!I49/'Population Total - Country Popu'!J49</f>
        <v>0.9101243339253996</v>
      </c>
      <c r="J49" s="66">
        <f>'Population Urban - Urban Popula'!J49/'Population Total - Country Popu'!K49</f>
        <v>0.91082581540596808</v>
      </c>
      <c r="K49" s="66">
        <f>'Population Urban - Urban Popula'!K49/'Population Total - Country Popu'!L49</f>
        <v>0.91139025632320492</v>
      </c>
      <c r="L49" s="66">
        <f>'Population Urban - Urban Popula'!L49/'Population Total - Country Popu'!M49</f>
        <v>0.91203857665447285</v>
      </c>
      <c r="M49" s="66">
        <f>'Population Urban - Urban Popula'!M49/'Population Total - Country Popu'!N49</f>
        <v>0.91256117455138663</v>
      </c>
      <c r="N49" s="66">
        <f>'Population Urban - Urban Popula'!N49/'Population Total - Country Popu'!O49</f>
        <v>0.91328738579900626</v>
      </c>
      <c r="O49" s="66">
        <f>'Population Urban - Urban Popula'!O49/'Population Total - Country Popu'!P49</f>
        <v>0.91384469995274842</v>
      </c>
      <c r="P49" s="66">
        <f>'Population Urban - Urban Popula'!P49/'Population Total - Country Popu'!Q49</f>
        <v>0.9146567717996289</v>
      </c>
      <c r="Q49" s="66">
        <f>'Population Urban - Urban Popula'!Q49/'Population Total - Country Popu'!R49</f>
        <v>0.91520290732889154</v>
      </c>
      <c r="R49" s="66">
        <f>'Population Urban - Urban Popula'!R49/'Population Total - Country Popu'!S49</f>
        <v>0.91581594910489716</v>
      </c>
      <c r="S49" s="66">
        <f>'Population Urban - Urban Popula'!S49/'Population Total - Country Popu'!T49</f>
        <v>0.9164502164502164</v>
      </c>
      <c r="T49" s="66">
        <f>'Population Urban - Urban Popula'!T49/'Population Total - Country Popu'!U49</f>
        <v>0.91698325594484309</v>
      </c>
      <c r="U49" s="66">
        <f>'Population Urban - Urban Popula'!U49/'Population Total - Country Popu'!V49</f>
        <v>0.91765191091558973</v>
      </c>
      <c r="V49" s="66">
        <f>'Population Urban - Urban Popula'!V49/'Population Total - Country Popu'!W49</f>
        <v>0.91832884097035039</v>
      </c>
      <c r="W49" s="66">
        <f>'Population Urban - Urban Popula'!W49/'Population Total - Country Popu'!X49</f>
        <v>0.91885441527446299</v>
      </c>
      <c r="X49" s="66">
        <f>'Population Urban - Urban Popula'!X49/'Population Total - Country Popu'!Y49</f>
        <v>0.91941391941391937</v>
      </c>
      <c r="Y49" s="66">
        <f>'Population Urban - Urban Popula'!Y49/'Population Total - Country Popu'!Z49</f>
        <v>0.92008276218802532</v>
      </c>
      <c r="Z49" s="66">
        <f>'Population Urban - Urban Popula'!Z49/'Population Total - Country Popu'!AA49</f>
        <v>0.92073638455637941</v>
      </c>
      <c r="AA49" s="66">
        <f>'Population Urban - Urban Popula'!AA49/'Population Total - Country Popu'!AB49</f>
        <v>0.92133838383838385</v>
      </c>
      <c r="AB49" s="19"/>
      <c r="AC49" s="20">
        <f t="shared" si="1"/>
        <v>1.7804265145340947E-2</v>
      </c>
      <c r="AD49" s="19"/>
    </row>
    <row r="50" spans="1:30" ht="22.25" customHeight="1" x14ac:dyDescent="0.2">
      <c r="A50" s="16" t="s">
        <v>49</v>
      </c>
      <c r="B50" s="61">
        <f>'Population Urban - Urban Popula'!B50/'Population Total - Country Popu'!C50</f>
        <v>0.73287671232876717</v>
      </c>
      <c r="C50" s="62">
        <f>'Population Urban - Urban Popula'!C50/'Population Total - Country Popu'!D50</f>
        <v>0.74477105709440361</v>
      </c>
      <c r="D50" s="62">
        <f>'Population Urban - Urban Popula'!D50/'Population Total - Country Popu'!E50</f>
        <v>0.75581084691423994</v>
      </c>
      <c r="E50" s="62">
        <f>'Population Urban - Urban Popula'!E50/'Population Total - Country Popu'!F50</f>
        <v>0.76668351870576334</v>
      </c>
      <c r="F50" s="62">
        <f>'Population Urban - Urban Popula'!F50/'Population Total - Country Popu'!G50</f>
        <v>0.77732306210881075</v>
      </c>
      <c r="G50" s="62">
        <f>'Population Urban - Urban Popula'!G50/'Population Total - Country Popu'!H50</f>
        <v>0.78356481481481477</v>
      </c>
      <c r="H50" s="62">
        <f>'Population Urban - Urban Popula'!H50/'Population Total - Country Popu'!I50</f>
        <v>0.78656481689507973</v>
      </c>
      <c r="I50" s="62">
        <f>'Population Urban - Urban Popula'!I50/'Population Total - Country Popu'!J50</f>
        <v>0.78954305799648505</v>
      </c>
      <c r="J50" s="62">
        <f>'Population Urban - Urban Popula'!J50/'Population Total - Country Popu'!K50</f>
        <v>0.79226948823148347</v>
      </c>
      <c r="K50" s="62">
        <f>'Population Urban - Urban Popula'!K50/'Population Total - Country Popu'!L50</f>
        <v>0.79527559055118113</v>
      </c>
      <c r="L50" s="62">
        <f>'Population Urban - Urban Popula'!L50/'Population Total - Country Popu'!M50</f>
        <v>0.79819593035452063</v>
      </c>
      <c r="M50" s="62">
        <f>'Population Urban - Urban Popula'!M50/'Population Total - Country Popu'!N50</f>
        <v>0.80082730093071353</v>
      </c>
      <c r="N50" s="62">
        <f>'Population Urban - Urban Popula'!N50/'Population Total - Country Popu'!O50</f>
        <v>0.80358963899653268</v>
      </c>
      <c r="O50" s="62">
        <f>'Population Urban - Urban Popula'!O50/'Population Total - Country Popu'!P50</f>
        <v>0.8063804173354735</v>
      </c>
      <c r="P50" s="62">
        <f>'Population Urban - Urban Popula'!P50/'Population Total - Country Popu'!Q50</f>
        <v>0.80911233307148467</v>
      </c>
      <c r="Q50" s="62">
        <f>'Population Urban - Urban Popula'!Q50/'Population Total - Country Popu'!R50</f>
        <v>0.81179614430234781</v>
      </c>
      <c r="R50" s="62">
        <f>'Population Urban - Urban Popula'!R50/'Population Total - Country Popu'!S50</f>
        <v>0.8143304475962424</v>
      </c>
      <c r="S50" s="62">
        <f>'Population Urban - Urban Popula'!S50/'Population Total - Country Popu'!T50</f>
        <v>0.817008486562942</v>
      </c>
      <c r="T50" s="62">
        <f>'Population Urban - Urban Popula'!T50/'Population Total - Country Popu'!U50</f>
        <v>0.81965826425308741</v>
      </c>
      <c r="U50" s="62">
        <f>'Population Urban - Urban Popula'!U50/'Population Total - Country Popu'!V50</f>
        <v>0.82219705549263877</v>
      </c>
      <c r="V50" s="62">
        <f>'Population Urban - Urban Popula'!V50/'Population Total - Country Popu'!W50</f>
        <v>0.82463206816421375</v>
      </c>
      <c r="W50" s="62">
        <f>'Population Urban - Urban Popula'!W50/'Population Total - Country Popu'!X50</f>
        <v>0.82721735254791262</v>
      </c>
      <c r="X50" s="62">
        <f>'Population Urban - Urban Popula'!X50/'Population Total - Country Popu'!Y50</f>
        <v>0.82979026965330294</v>
      </c>
      <c r="Y50" s="62">
        <f>'Population Urban - Urban Popula'!Y50/'Population Total - Country Popu'!Z50</f>
        <v>0.8321418751718449</v>
      </c>
      <c r="Z50" s="62">
        <f>'Population Urban - Urban Popula'!Z50/'Population Total - Country Popu'!AA50</f>
        <v>0.834510326449034</v>
      </c>
      <c r="AA50" s="62">
        <f>'Population Urban - Urban Popula'!AA50/'Population Total - Country Popu'!AB50</f>
        <v>0.83680104031209368</v>
      </c>
      <c r="AB50" s="19"/>
      <c r="AC50" s="23">
        <f t="shared" si="1"/>
        <v>0.10392432798332651</v>
      </c>
      <c r="AD50" s="19"/>
    </row>
    <row r="51" spans="1:30" ht="22.25" customHeight="1" x14ac:dyDescent="0.2">
      <c r="A51" s="16" t="s">
        <v>50</v>
      </c>
      <c r="B51" s="59">
        <f>'Population Urban - Urban Popula'!B51/'Population Total - Country Popu'!C51</f>
        <v>0.97961165048543686</v>
      </c>
      <c r="C51" s="60">
        <f>'Population Urban - Urban Popula'!C51/'Population Total - Country Popu'!D51</f>
        <v>0.97950000000000004</v>
      </c>
      <c r="D51" s="60">
        <f>'Population Urban - Urban Popula'!D51/'Population Total - Country Popu'!E51</f>
        <v>0.97989417989417993</v>
      </c>
      <c r="E51" s="60">
        <f>'Population Urban - Urban Popula'!E51/'Population Total - Country Popu'!F51</f>
        <v>0.98010233086981235</v>
      </c>
      <c r="F51" s="60">
        <f>'Population Urban - Urban Popula'!F51/'Population Total - Country Popu'!G51</f>
        <v>0.97997572815533984</v>
      </c>
      <c r="G51" s="60">
        <f>'Population Urban - Urban Popula'!G51/'Population Total - Country Popu'!H51</f>
        <v>0.98045397225725095</v>
      </c>
      <c r="H51" s="60">
        <f>'Population Urban - Urban Popula'!H51/'Population Total - Country Popu'!I51</f>
        <v>0.98044164037854886</v>
      </c>
      <c r="I51" s="60">
        <f>'Population Urban - Urban Popula'!I51/'Population Total - Country Popu'!J51</f>
        <v>0.98044009779951102</v>
      </c>
      <c r="J51" s="60">
        <f>'Population Urban - Urban Popula'!J51/'Population Total - Country Popu'!K51</f>
        <v>0.98083623693379796</v>
      </c>
      <c r="K51" s="60">
        <f>'Population Urban - Urban Popula'!K51/'Population Total - Country Popu'!L51</f>
        <v>0.98129812981298126</v>
      </c>
      <c r="L51" s="60">
        <f>'Population Urban - Urban Popula'!L51/'Population Total - Country Popu'!M51</f>
        <v>0.98111227701993708</v>
      </c>
      <c r="M51" s="60">
        <f>'Population Urban - Urban Popula'!M51/'Population Total - Country Popu'!N51</f>
        <v>0.98132256436143361</v>
      </c>
      <c r="N51" s="60">
        <f>'Population Urban - Urban Popula'!N51/'Population Total - Country Popu'!O51</f>
        <v>0.9814453125</v>
      </c>
      <c r="O51" s="60">
        <f>'Population Urban - Urban Popula'!O51/'Population Total - Country Popu'!P51</f>
        <v>0.98156899810964082</v>
      </c>
      <c r="P51" s="60">
        <f>'Population Urban - Urban Popula'!P51/'Population Total - Country Popu'!Q51</f>
        <v>0.98178506375227692</v>
      </c>
      <c r="Q51" s="60">
        <f>'Population Urban - Urban Popula'!Q51/'Population Total - Country Popu'!R51</f>
        <v>0.9821428571428571</v>
      </c>
      <c r="R51" s="60">
        <f>'Population Urban - Urban Popula'!R51/'Population Total - Country Popu'!S51</f>
        <v>0.98220935043442281</v>
      </c>
      <c r="S51" s="60">
        <f>'Population Urban - Urban Popula'!S51/'Population Total - Country Popu'!T51</f>
        <v>0.98199608610567513</v>
      </c>
      <c r="T51" s="60">
        <f>'Population Urban - Urban Popula'!T51/'Population Total - Country Popu'!U51</f>
        <v>0.9822353811991118</v>
      </c>
      <c r="U51" s="60">
        <f>'Population Urban - Urban Popula'!U51/'Population Total - Country Popu'!V51</f>
        <v>0.98245614035087714</v>
      </c>
      <c r="V51" s="60">
        <f>'Population Urban - Urban Popula'!V51/'Population Total - Country Popu'!W51</f>
        <v>0.98262032085561501</v>
      </c>
      <c r="W51" s="60">
        <f>'Population Urban - Urban Popula'!W51/'Population Total - Country Popu'!X51</f>
        <v>0.98272000000000004</v>
      </c>
      <c r="X51" s="60">
        <f>'Population Urban - Urban Popula'!X51/'Population Total - Country Popu'!Y51</f>
        <v>0.98307692307692307</v>
      </c>
      <c r="Y51" s="60">
        <f>'Population Urban - Urban Popula'!Y51/'Population Total - Country Popu'!Z51</f>
        <v>0.98308103294746219</v>
      </c>
      <c r="Z51" s="60">
        <f>'Population Urban - Urban Popula'!Z51/'Population Total - Country Popu'!AA51</f>
        <v>0.98332854268467951</v>
      </c>
      <c r="AA51" s="60">
        <f>'Population Urban - Urban Popula'!AA51/'Population Total - Country Popu'!AB51</f>
        <v>0.98353335193971536</v>
      </c>
      <c r="AB51" s="19"/>
      <c r="AC51" s="20">
        <f t="shared" si="1"/>
        <v>3.9217014542785034E-3</v>
      </c>
      <c r="AD51" s="19"/>
    </row>
    <row r="52" spans="1:30" ht="22.25" customHeight="1" x14ac:dyDescent="0.2">
      <c r="A52" s="16" t="s">
        <v>51</v>
      </c>
      <c r="B52" s="61">
        <f>'Population Urban - Urban Popula'!B52/'Population Total - Country Popu'!C52</f>
        <v>0.83129855715871259</v>
      </c>
      <c r="C52" s="62">
        <f>'Population Urban - Urban Popula'!C52/'Population Total - Country Popu'!D52</f>
        <v>0.83502906976744184</v>
      </c>
      <c r="D52" s="62">
        <f>'Population Urban - Urban Popula'!D52/'Population Total - Country Popu'!E52</f>
        <v>0.83805811481218995</v>
      </c>
      <c r="E52" s="62">
        <f>'Population Urban - Urban Popula'!E52/'Population Total - Country Popu'!F52</f>
        <v>0.84143398827990346</v>
      </c>
      <c r="F52" s="62">
        <f>'Population Urban - Urban Popula'!F52/'Population Total - Country Popu'!G52</f>
        <v>0.8447058823529412</v>
      </c>
      <c r="G52" s="62">
        <f>'Population Urban - Urban Popula'!G52/'Population Total - Country Popu'!H52</f>
        <v>0.84833498186613909</v>
      </c>
      <c r="H52" s="62">
        <f>'Population Urban - Urban Popula'!H52/'Population Total - Country Popu'!I52</f>
        <v>0.85151416476717678</v>
      </c>
      <c r="I52" s="62">
        <f>'Population Urban - Urban Popula'!I52/'Population Total - Country Popu'!J52</f>
        <v>0.85451018428709991</v>
      </c>
      <c r="J52" s="62">
        <f>'Population Urban - Urban Popula'!J52/'Population Total - Country Popu'!K52</f>
        <v>0.85773924213230568</v>
      </c>
      <c r="K52" s="62">
        <f>'Population Urban - Urban Popula'!K52/'Population Total - Country Popu'!L52</f>
        <v>0.85872663921444414</v>
      </c>
      <c r="L52" s="62">
        <f>'Population Urban - Urban Popula'!L52/'Population Total - Country Popu'!M52</f>
        <v>0.85996908809891803</v>
      </c>
      <c r="M52" s="62">
        <f>'Population Urban - Urban Popula'!M52/'Population Total - Country Popu'!N52</f>
        <v>0.8609291244788565</v>
      </c>
      <c r="N52" s="62">
        <f>'Population Urban - Urban Popula'!N52/'Population Total - Country Popu'!O52</f>
        <v>0.86234357224118319</v>
      </c>
      <c r="O52" s="62">
        <f>'Population Urban - Urban Popula'!O52/'Population Total - Country Popu'!P52</f>
        <v>0.86341463414634145</v>
      </c>
      <c r="P52" s="62">
        <f>'Population Urban - Urban Popula'!P52/'Population Total - Country Popu'!Q52</f>
        <v>0.86455630513751947</v>
      </c>
      <c r="Q52" s="62">
        <f>'Population Urban - Urban Popula'!Q52/'Population Total - Country Popu'!R52</f>
        <v>0.86581389515926765</v>
      </c>
      <c r="R52" s="62">
        <f>'Population Urban - Urban Popula'!R52/'Population Total - Country Popu'!S52</f>
        <v>0.86691176470588238</v>
      </c>
      <c r="S52" s="62">
        <f>'Population Urban - Urban Popula'!S52/'Population Total - Country Popu'!T52</f>
        <v>0.86811594202898545</v>
      </c>
      <c r="T52" s="62">
        <f>'Population Urban - Urban Popula'!T52/'Population Total - Country Popu'!U52</f>
        <v>0.86932632584806502</v>
      </c>
      <c r="U52" s="62">
        <f>'Population Urban - Urban Popula'!U52/'Population Total - Country Popu'!V52</f>
        <v>0.87049682128561334</v>
      </c>
      <c r="V52" s="62">
        <f>'Population Urban - Urban Popula'!V52/'Population Total - Country Popu'!W52</f>
        <v>0.87191891269292787</v>
      </c>
      <c r="W52" s="62">
        <f>'Population Urban - Urban Popula'!W52/'Population Total - Country Popu'!X52</f>
        <v>0.87315765966949532</v>
      </c>
      <c r="X52" s="62">
        <f>'Population Urban - Urban Popula'!X52/'Population Total - Country Popu'!Y52</f>
        <v>0.87432752313320417</v>
      </c>
      <c r="Y52" s="62">
        <f>'Population Urban - Urban Popula'!Y52/'Population Total - Country Popu'!Z52</f>
        <v>0.87557030277892989</v>
      </c>
      <c r="Z52" s="62">
        <f>'Population Urban - Urban Popula'!Z52/'Population Total - Country Popu'!AA52</f>
        <v>0.8767619814740234</v>
      </c>
      <c r="AA52" s="62">
        <f>'Population Urban - Urban Popula'!AA52/'Population Total - Country Popu'!AB52</f>
        <v>0.87791848041155518</v>
      </c>
      <c r="AB52" s="19"/>
      <c r="AC52" s="23">
        <f t="shared" si="1"/>
        <v>4.6619923252842588E-2</v>
      </c>
      <c r="AD52" s="19"/>
    </row>
    <row r="53" spans="1:30" ht="22.25" customHeight="1" x14ac:dyDescent="0.2">
      <c r="A53" s="16" t="s">
        <v>52</v>
      </c>
      <c r="B53" s="59">
        <f>'Population Urban - Urban Popula'!B53/'Population Total - Country Popu'!C53</f>
        <v>0.66132596685082878</v>
      </c>
      <c r="C53" s="60">
        <f>'Population Urban - Urban Popula'!C53/'Population Total - Country Popu'!D53</f>
        <v>0.67798408488063655</v>
      </c>
      <c r="D53" s="60">
        <f>'Population Urban - Urban Popula'!D53/'Population Total - Country Popu'!E53</f>
        <v>0.69430315361139372</v>
      </c>
      <c r="E53" s="60">
        <f>'Population Urban - Urban Popula'!E53/'Population Total - Country Popu'!F53</f>
        <v>0.71037181996086107</v>
      </c>
      <c r="F53" s="60">
        <f>'Population Urban - Urban Popula'!F53/'Population Total - Country Popu'!G53</f>
        <v>0.71692745376955902</v>
      </c>
      <c r="G53" s="60">
        <f>'Population Urban - Urban Popula'!G53/'Population Total - Country Popu'!H53</f>
        <v>0.71647331786542923</v>
      </c>
      <c r="H53" s="60">
        <f>'Population Urban - Urban Popula'!H53/'Population Total - Country Popu'!I53</f>
        <v>0.71645220588235292</v>
      </c>
      <c r="I53" s="60">
        <f>'Population Urban - Urban Popula'!I53/'Population Total - Country Popu'!J53</f>
        <v>0.71625344352617082</v>
      </c>
      <c r="J53" s="60">
        <f>'Population Urban - Urban Popula'!J53/'Population Total - Country Popu'!K53</f>
        <v>0.71625978811607549</v>
      </c>
      <c r="K53" s="60">
        <f>'Population Urban - Urban Popula'!K53/'Population Total - Country Popu'!L53</f>
        <v>0.71593001841620629</v>
      </c>
      <c r="L53" s="60">
        <f>'Population Urban - Urban Popula'!L53/'Population Total - Country Popu'!M53</f>
        <v>0.71545827633378933</v>
      </c>
      <c r="M53" s="60">
        <f>'Population Urban - Urban Popula'!M53/'Population Total - Country Popu'!N53</f>
        <v>0.71549799017418492</v>
      </c>
      <c r="N53" s="60">
        <f>'Population Urban - Urban Popula'!N53/'Population Total - Country Popu'!O53</f>
        <v>0.71533795493934138</v>
      </c>
      <c r="O53" s="60">
        <f>'Population Urban - Urban Popula'!O53/'Population Total - Country Popu'!P53</f>
        <v>0.71494349100041854</v>
      </c>
      <c r="P53" s="60">
        <f>'Population Urban - Urban Popula'!P53/'Population Total - Country Popu'!Q53</f>
        <v>0.7183441558441559</v>
      </c>
      <c r="Q53" s="60">
        <f>'Population Urban - Urban Popula'!Q53/'Population Total - Country Popu'!R53</f>
        <v>0.72402854877081679</v>
      </c>
      <c r="R53" s="60">
        <f>'Population Urban - Urban Popula'!R53/'Population Total - Country Popu'!S53</f>
        <v>0.72954990215264193</v>
      </c>
      <c r="S53" s="60">
        <f>'Population Urban - Urban Popula'!S53/'Population Total - Country Popu'!T53</f>
        <v>0.73501945525291834</v>
      </c>
      <c r="T53" s="60">
        <f>'Population Urban - Urban Popula'!T53/'Population Total - Country Popu'!U53</f>
        <v>0.74055512721665384</v>
      </c>
      <c r="U53" s="60">
        <f>'Population Urban - Urban Popula'!U53/'Population Total - Country Popu'!V53</f>
        <v>0.74615095756665417</v>
      </c>
      <c r="V53" s="60">
        <f>'Population Urban - Urban Popula'!V53/'Population Total - Country Popu'!W53</f>
        <v>0.75169461291473416</v>
      </c>
      <c r="W53" s="60">
        <f>'Population Urban - Urban Popula'!W53/'Population Total - Country Popu'!X53</f>
        <v>0.75669421487603306</v>
      </c>
      <c r="X53" s="60">
        <f>'Population Urban - Urban Popula'!X53/'Population Total - Country Popu'!Y53</f>
        <v>0.76191913095956543</v>
      </c>
      <c r="Y53" s="60">
        <f>'Population Urban - Urban Popula'!Y53/'Population Total - Country Popu'!Z53</f>
        <v>0.76707048458149785</v>
      </c>
      <c r="Z53" s="60">
        <f>'Population Urban - Urban Popula'!Z53/'Population Total - Country Popu'!AA53</f>
        <v>0.77177789098318894</v>
      </c>
      <c r="AA53" s="60">
        <f>'Population Urban - Urban Popula'!AA53/'Population Total - Country Popu'!AB53</f>
        <v>0.77633477633477632</v>
      </c>
      <c r="AB53" s="19"/>
      <c r="AC53" s="20">
        <f t="shared" si="1"/>
        <v>0.11500880948394754</v>
      </c>
      <c r="AD53" s="19"/>
    </row>
    <row r="54" spans="1:30" ht="22.25" customHeight="1" x14ac:dyDescent="0.2">
      <c r="A54" s="16" t="s">
        <v>53</v>
      </c>
      <c r="B54" s="61">
        <f>'Population Urban - Urban Popula'!B54/'Population Total - Country Popu'!C54</f>
        <v>0.92662473794549272</v>
      </c>
      <c r="C54" s="62">
        <f>'Population Urban - Urban Popula'!C54/'Population Total - Country Popu'!D54</f>
        <v>0.93402061855670104</v>
      </c>
      <c r="D54" s="62">
        <f>'Population Urban - Urban Popula'!D54/'Population Total - Country Popu'!E54</f>
        <v>0.93673469387755104</v>
      </c>
      <c r="E54" s="62">
        <f>'Population Urban - Urban Popula'!E54/'Population Total - Country Popu'!F54</f>
        <v>0.94105691056910568</v>
      </c>
      <c r="F54" s="62">
        <f>'Population Urban - Urban Popula'!F54/'Population Total - Country Popu'!G54</f>
        <v>0.94545454545454544</v>
      </c>
      <c r="G54" s="62">
        <f>'Population Urban - Urban Popula'!G54/'Population Total - Country Popu'!H54</f>
        <v>0.95009980039920161</v>
      </c>
      <c r="H54" s="62">
        <f>'Population Urban - Urban Popula'!H54/'Population Total - Country Popu'!I54</f>
        <v>0.955078125</v>
      </c>
      <c r="I54" s="62">
        <f>'Population Urban - Urban Popula'!I54/'Population Total - Country Popu'!J54</f>
        <v>0.9584120982986768</v>
      </c>
      <c r="J54" s="62">
        <f>'Population Urban - Urban Popula'!J54/'Population Total - Country Popu'!K54</f>
        <v>0.96</v>
      </c>
      <c r="K54" s="62">
        <f>'Population Urban - Urban Popula'!K54/'Population Total - Country Popu'!L54</f>
        <v>0.96153846153846156</v>
      </c>
      <c r="L54" s="62">
        <f>'Population Urban - Urban Popula'!L54/'Population Total - Country Popu'!M54</f>
        <v>0.96296296296296291</v>
      </c>
      <c r="M54" s="62">
        <f>'Population Urban - Urban Popula'!M54/'Population Total - Country Popu'!N54</f>
        <v>0.96405228758169936</v>
      </c>
      <c r="N54" s="62">
        <f>'Population Urban - Urban Popula'!N54/'Population Total - Country Popu'!O54</f>
        <v>0.96666666666666667</v>
      </c>
      <c r="O54" s="62">
        <f>'Population Urban - Urban Popula'!O54/'Population Total - Country Popu'!P54</f>
        <v>0.96969696969696972</v>
      </c>
      <c r="P54" s="62">
        <f>'Population Urban - Urban Popula'!P54/'Population Total - Country Popu'!Q54</f>
        <v>0.97222222222222221</v>
      </c>
      <c r="Q54" s="62">
        <f>'Population Urban - Urban Popula'!Q54/'Population Total - Country Popu'!R54</f>
        <v>0.97442143727162001</v>
      </c>
      <c r="R54" s="62">
        <f>'Population Urban - Urban Popula'!R54/'Population Total - Country Popu'!S54</f>
        <v>0.97727272727272729</v>
      </c>
      <c r="S54" s="62">
        <f>'Population Urban - Urban Popula'!S54/'Population Total - Country Popu'!T54</f>
        <v>0.98090277777777779</v>
      </c>
      <c r="T54" s="62">
        <f>'Population Urban - Urban Popula'!T54/'Population Total - Country Popu'!U54</f>
        <v>0.98233995584988965</v>
      </c>
      <c r="U54" s="62">
        <f>'Population Urban - Urban Popula'!U54/'Population Total - Country Popu'!V54</f>
        <v>0.98465473145780047</v>
      </c>
      <c r="V54" s="62">
        <f>'Population Urban - Urban Popula'!V54/'Population Total - Country Popu'!W54</f>
        <v>0.98628571428571432</v>
      </c>
      <c r="W54" s="62">
        <f>'Population Urban - Urban Popula'!W54/'Population Total - Country Popu'!X54</f>
        <v>0.9879644165358451</v>
      </c>
      <c r="X54" s="62">
        <f>'Population Urban - Urban Popula'!X54/'Population Total - Country Popu'!Y54</f>
        <v>0.98927352510970257</v>
      </c>
      <c r="Y54" s="62">
        <f>'Population Urban - Urban Popula'!Y54/'Population Total - Country Popu'!Z54</f>
        <v>0.99031811894882438</v>
      </c>
      <c r="Z54" s="62">
        <f>'Population Urban - Urban Popula'!Z54/'Population Total - Country Popu'!AA54</f>
        <v>0.99162257495590833</v>
      </c>
      <c r="AA54" s="62">
        <f>'Population Urban - Urban Popula'!AA54/'Population Total - Country Popu'!AB54</f>
        <v>0.99234368353891966</v>
      </c>
      <c r="AB54" s="19"/>
      <c r="AC54" s="23">
        <f t="shared" si="1"/>
        <v>6.5718945593426947E-2</v>
      </c>
      <c r="AD54" s="19"/>
    </row>
    <row r="55" spans="1:30" ht="22.25" customHeight="1" x14ac:dyDescent="0.2">
      <c r="A55" s="16" t="s">
        <v>54</v>
      </c>
      <c r="B55" s="59">
        <f>'Population Urban - Urban Popula'!B55/'Population Total - Country Popu'!C55</f>
        <v>0.76582747130692341</v>
      </c>
      <c r="C55" s="60">
        <f>'Population Urban - Urban Popula'!C55/'Population Total - Country Popu'!D55</f>
        <v>0.77222222222222225</v>
      </c>
      <c r="D55" s="60">
        <f>'Population Urban - Urban Popula'!D55/'Population Total - Country Popu'!E55</f>
        <v>0.77849860982391106</v>
      </c>
      <c r="E55" s="60">
        <f>'Population Urban - Urban Popula'!E55/'Population Total - Country Popu'!F55</f>
        <v>0.78184480234260612</v>
      </c>
      <c r="F55" s="60">
        <f>'Population Urban - Urban Popula'!F55/'Population Total - Country Popu'!G55</f>
        <v>0.78430510523712704</v>
      </c>
      <c r="G55" s="60">
        <f>'Population Urban - Urban Popula'!G55/'Population Total - Country Popu'!H55</f>
        <v>0.7867183713039263</v>
      </c>
      <c r="H55" s="60">
        <f>'Population Urban - Urban Popula'!H55/'Population Total - Country Popu'!I55</f>
        <v>0.78910229202037352</v>
      </c>
      <c r="I55" s="60">
        <f>'Population Urban - Urban Popula'!I55/'Population Total - Country Popu'!J55</f>
        <v>0.79145900005246317</v>
      </c>
      <c r="J55" s="60">
        <f>'Population Urban - Urban Popula'!J55/'Population Total - Country Popu'!K55</f>
        <v>0.79380801742467455</v>
      </c>
      <c r="K55" s="60">
        <f>'Population Urban - Urban Popula'!K55/'Population Total - Country Popu'!L55</f>
        <v>0.7961367922124255</v>
      </c>
      <c r="L55" s="60">
        <f>'Population Urban - Urban Popula'!L55/'Population Total - Country Popu'!M55</f>
        <v>0.79846115661454453</v>
      </c>
      <c r="M55" s="60">
        <f>'Population Urban - Urban Popula'!M55/'Population Total - Country Popu'!N55</f>
        <v>0.80073712425808918</v>
      </c>
      <c r="N55" s="60">
        <f>'Population Urban - Urban Popula'!N55/'Population Total - Country Popu'!O55</f>
        <v>0.80306987399770902</v>
      </c>
      <c r="O55" s="60">
        <f>'Population Urban - Urban Popula'!O55/'Population Total - Country Popu'!P55</f>
        <v>0.80531244530019253</v>
      </c>
      <c r="P55" s="60">
        <f>'Population Urban - Urban Popula'!P55/'Population Total - Country Popu'!Q55</f>
        <v>0.80754226267880369</v>
      </c>
      <c r="Q55" s="60">
        <f>'Population Urban - Urban Popula'!Q55/'Population Total - Country Popu'!R55</f>
        <v>0.80980153908464969</v>
      </c>
      <c r="R55" s="60">
        <f>'Population Urban - Urban Popula'!R55/'Population Total - Country Popu'!S55</f>
        <v>0.81203689106101218</v>
      </c>
      <c r="S55" s="60">
        <f>'Population Urban - Urban Popula'!S55/'Population Total - Country Popu'!T55</f>
        <v>0.81424602562123782</v>
      </c>
      <c r="T55" s="60">
        <f>'Population Urban - Urban Popula'!T55/'Population Total - Country Popu'!U55</f>
        <v>0.81650610634908594</v>
      </c>
      <c r="U55" s="60">
        <f>'Population Urban - Urban Popula'!U55/'Population Total - Country Popu'!V55</f>
        <v>0.81866696521868931</v>
      </c>
      <c r="V55" s="60">
        <f>'Population Urban - Urban Popula'!V55/'Population Total - Country Popu'!W55</f>
        <v>0.82085993102942256</v>
      </c>
      <c r="W55" s="60">
        <f>'Population Urban - Urban Popula'!W55/'Population Total - Country Popu'!X55</f>
        <v>0.82295944096246665</v>
      </c>
      <c r="X55" s="60">
        <f>'Population Urban - Urban Popula'!X55/'Population Total - Country Popu'!Y55</f>
        <v>0.82508484162895923</v>
      </c>
      <c r="Y55" s="60">
        <f>'Population Urban - Urban Popula'!Y55/'Population Total - Country Popu'!Z55</f>
        <v>0.82718790107183737</v>
      </c>
      <c r="Z55" s="60">
        <f>'Population Urban - Urban Popula'!Z55/'Population Total - Country Popu'!AA55</f>
        <v>0.82927576696516736</v>
      </c>
      <c r="AA55" s="60">
        <f>'Population Urban - Urban Popula'!AA55/'Population Total - Country Popu'!AB55</f>
        <v>0.83129306308114259</v>
      </c>
      <c r="AB55" s="34"/>
      <c r="AC55" s="20">
        <f t="shared" si="1"/>
        <v>6.5465591774219178E-2</v>
      </c>
      <c r="AD55" s="34"/>
    </row>
    <row r="56" spans="1:30" ht="22.25" customHeight="1" x14ac:dyDescent="0.2">
      <c r="A56" s="35" t="s">
        <v>55</v>
      </c>
      <c r="B56" s="61">
        <f>'Population Urban - Urban Popula'!B56/'Population Total - Country Popu'!C56</f>
        <v>0.67707832772705434</v>
      </c>
      <c r="C56" s="62">
        <f>'Population Urban - Urban Popula'!C56/'Population Total - Country Popu'!D56</f>
        <v>0.68234209313047489</v>
      </c>
      <c r="D56" s="62">
        <f>'Population Urban - Urban Popula'!D56/'Population Total - Country Popu'!E56</f>
        <v>0.68711385701676964</v>
      </c>
      <c r="E56" s="62">
        <f>'Population Urban - Urban Popula'!E56/'Population Total - Country Popu'!F56</f>
        <v>0.69240506329113927</v>
      </c>
      <c r="F56" s="62">
        <f>'Population Urban - Urban Popula'!F56/'Population Total - Country Popu'!G56</f>
        <v>0.69729947601773479</v>
      </c>
      <c r="G56" s="62">
        <f>'Population Urban - Urban Popula'!G56/'Population Total - Country Popu'!H56</f>
        <v>0.70207852193995379</v>
      </c>
      <c r="H56" s="62">
        <f>'Population Urban - Urban Popula'!H56/'Population Total - Country Popu'!I56</f>
        <v>0.70720058780308592</v>
      </c>
      <c r="I56" s="62">
        <f>'Population Urban - Urban Popula'!I56/'Population Total - Country Popu'!J56</f>
        <v>0.71178120617110796</v>
      </c>
      <c r="J56" s="62">
        <f>'Population Urban - Urban Popula'!J56/'Population Total - Country Popu'!K56</f>
        <v>0.71519624287151962</v>
      </c>
      <c r="K56" s="62">
        <f>'Population Urban - Urban Popula'!K56/'Population Total - Country Popu'!L56</f>
        <v>0.71741935483870967</v>
      </c>
      <c r="L56" s="62">
        <f>'Population Urban - Urban Popula'!L56/'Population Total - Country Popu'!M56</f>
        <v>0.71950078003120121</v>
      </c>
      <c r="M56" s="62">
        <f>'Population Urban - Urban Popula'!M56/'Population Total - Country Popu'!N56</f>
        <v>0.72174969623329288</v>
      </c>
      <c r="N56" s="62">
        <f>'Population Urban - Urban Popula'!N56/'Population Total - Country Popu'!O56</f>
        <v>0.72413793103448276</v>
      </c>
      <c r="O56" s="62">
        <f>'Population Urban - Urban Popula'!O56/'Population Total - Country Popu'!P56</f>
        <v>0.72629121680770348</v>
      </c>
      <c r="P56" s="62">
        <f>'Population Urban - Urban Popula'!P56/'Population Total - Country Popu'!Q56</f>
        <v>0.7283667621776504</v>
      </c>
      <c r="Q56" s="62">
        <f>'Population Urban - Urban Popula'!Q56/'Population Total - Country Popu'!R56</f>
        <v>0.73061797752808988</v>
      </c>
      <c r="R56" s="62">
        <f>'Population Urban - Urban Popula'!R56/'Population Total - Country Popu'!S56</f>
        <v>0.7326188513327837</v>
      </c>
      <c r="S56" s="62">
        <f>'Population Urban - Urban Popula'!S56/'Population Total - Country Popu'!T56</f>
        <v>0.73503355704697981</v>
      </c>
      <c r="T56" s="62">
        <f>'Population Urban - Urban Popula'!T56/'Population Total - Country Popu'!U56</f>
        <v>0.73703509690937663</v>
      </c>
      <c r="U56" s="62">
        <f>'Population Urban - Urban Popula'!U56/'Population Total - Country Popu'!V56</f>
        <v>0.73914154317833414</v>
      </c>
      <c r="V56" s="62">
        <f>'Population Urban - Urban Popula'!V56/'Population Total - Country Popu'!W56</f>
        <v>0.74134064291054069</v>
      </c>
      <c r="W56" s="62">
        <f>'Population Urban - Urban Popula'!W56/'Population Total - Country Popu'!X56</f>
        <v>0.7435585804569762</v>
      </c>
      <c r="X56" s="62">
        <f>'Population Urban - Urban Popula'!X56/'Population Total - Country Popu'!Y56</f>
        <v>0.74567433041004982</v>
      </c>
      <c r="Y56" s="62">
        <f>'Population Urban - Urban Popula'!Y56/'Population Total - Country Popu'!Z56</f>
        <v>0.74803513638465091</v>
      </c>
      <c r="Z56" s="62">
        <f>'Population Urban - Urban Popula'!Z56/'Population Total - Country Popu'!AA56</f>
        <v>0.75022542831379624</v>
      </c>
      <c r="AA56" s="62">
        <f>'Population Urban - Urban Popula'!AA56/'Population Total - Country Popu'!AB56</f>
        <v>0.75247307100461636</v>
      </c>
      <c r="AB56" s="36"/>
      <c r="AC56" s="23">
        <f t="shared" si="1"/>
        <v>7.5394743277562015E-2</v>
      </c>
      <c r="AD56" s="36"/>
    </row>
    <row r="57" spans="1:30" ht="22.25" customHeight="1" x14ac:dyDescent="0.2">
      <c r="A57" s="35" t="s">
        <v>56</v>
      </c>
      <c r="B57" s="59">
        <f>'Population Urban - Urban Popula'!B57/'Population Total - Country Popu'!C57</f>
        <v>0.48931898490202375</v>
      </c>
      <c r="C57" s="60">
        <f>'Population Urban - Urban Popula'!C57/'Population Total - Country Popu'!D57</f>
        <v>0.49141831799032609</v>
      </c>
      <c r="D57" s="60">
        <f>'Population Urban - Urban Popula'!D57/'Population Total - Country Popu'!E57</f>
        <v>0.4934789202305126</v>
      </c>
      <c r="E57" s="60">
        <f>'Population Urban - Urban Popula'!E57/'Population Total - Country Popu'!F57</f>
        <v>0.49553933495539337</v>
      </c>
      <c r="F57" s="60">
        <f>'Population Urban - Urban Popula'!F57/'Population Total - Country Popu'!G57</f>
        <v>0.49763373010182133</v>
      </c>
      <c r="G57" s="60">
        <f>'Population Urban - Urban Popula'!G57/'Population Total - Country Popu'!H57</f>
        <v>0.50104617101408844</v>
      </c>
      <c r="H57" s="60">
        <f>'Population Urban - Urban Popula'!H57/'Population Total - Country Popu'!I57</f>
        <v>0.50474705004747045</v>
      </c>
      <c r="I57" s="60">
        <f>'Population Urban - Urban Popula'!I57/'Population Total - Country Popu'!J57</f>
        <v>0.50840530028347286</v>
      </c>
      <c r="J57" s="60">
        <f>'Population Urban - Urban Popula'!J57/'Population Total - Country Popu'!K57</f>
        <v>0.51209030851132065</v>
      </c>
      <c r="K57" s="60">
        <f>'Population Urban - Urban Popula'!K57/'Population Total - Country Popu'!L57</f>
        <v>0.51575393848462114</v>
      </c>
      <c r="L57" s="60">
        <f>'Population Urban - Urban Popula'!L57/'Population Total - Country Popu'!M57</f>
        <v>0.51945513407855359</v>
      </c>
      <c r="M57" s="60">
        <f>'Population Urban - Urban Popula'!M57/'Population Total - Country Popu'!N57</f>
        <v>0.52314232680677808</v>
      </c>
      <c r="N57" s="60">
        <f>'Population Urban - Urban Popula'!N57/'Population Total - Country Popu'!O57</f>
        <v>0.52680200058840831</v>
      </c>
      <c r="O57" s="60">
        <f>'Population Urban - Urban Popula'!O57/'Population Total - Country Popu'!P57</f>
        <v>0.5305237599722511</v>
      </c>
      <c r="P57" s="60">
        <f>'Population Urban - Urban Popula'!P57/'Population Total - Country Popu'!Q57</f>
        <v>0.53417062683865124</v>
      </c>
      <c r="Q57" s="60">
        <f>'Population Urban - Urban Popula'!Q57/'Population Total - Country Popu'!R57</f>
        <v>0.537843342323994</v>
      </c>
      <c r="R57" s="60">
        <f>'Population Urban - Urban Popula'!R57/'Population Total - Country Popu'!S57</f>
        <v>0.54155809625099705</v>
      </c>
      <c r="S57" s="60">
        <f>'Population Urban - Urban Popula'!S57/'Population Total - Country Popu'!T57</f>
        <v>0.54531976892796896</v>
      </c>
      <c r="T57" s="60">
        <f>'Population Urban - Urban Popula'!T57/'Population Total - Country Popu'!U57</f>
        <v>0.54910056030669419</v>
      </c>
      <c r="U57" s="60">
        <f>'Population Urban - Urban Popula'!U57/'Population Total - Country Popu'!V57</f>
        <v>0.55287181437809052</v>
      </c>
      <c r="V57" s="60">
        <f>'Population Urban - Urban Popula'!V57/'Population Total - Country Popu'!W57</f>
        <v>0.55677332466446849</v>
      </c>
      <c r="W57" s="60">
        <f>'Population Urban - Urban Popula'!W57/'Population Total - Country Popu'!X57</f>
        <v>0.56067694001100721</v>
      </c>
      <c r="X57" s="60">
        <f>'Population Urban - Urban Popula'!X57/'Population Total - Country Popu'!Y57</f>
        <v>0.5645957058017359</v>
      </c>
      <c r="Y57" s="60">
        <f>'Population Urban - Urban Popula'!Y57/'Population Total - Country Popu'!Z57</f>
        <v>0.56854507260937071</v>
      </c>
      <c r="Z57" s="60">
        <f>'Population Urban - Urban Popula'!Z57/'Population Total - Country Popu'!AA57</f>
        <v>0.57252012552872156</v>
      </c>
      <c r="AA57" s="60">
        <f>'Population Urban - Urban Popula'!AA57/'Population Total - Country Popu'!AB57</f>
        <v>0.57655513137210868</v>
      </c>
      <c r="AB57" s="36"/>
      <c r="AC57" s="20">
        <f t="shared" si="1"/>
        <v>8.723614647008493E-2</v>
      </c>
      <c r="AD57" s="36"/>
    </row>
    <row r="58" spans="1:30" ht="22.25" customHeight="1" x14ac:dyDescent="0.2">
      <c r="A58" s="35" t="s">
        <v>57</v>
      </c>
      <c r="B58" s="61">
        <f>'Population Urban - Urban Popula'!B58/'Population Total - Country Popu'!C58</f>
        <v>0.59201777942402078</v>
      </c>
      <c r="C58" s="62">
        <f>'Population Urban - Urban Popula'!C58/'Population Total - Country Popu'!D58</f>
        <v>0.59977053777931566</v>
      </c>
      <c r="D58" s="62">
        <f>'Population Urban - Urban Popula'!D58/'Population Total - Country Popu'!E58</f>
        <v>0.60517781958254946</v>
      </c>
      <c r="E58" s="62">
        <f>'Population Urban - Urban Popula'!E58/'Population Total - Country Popu'!F58</f>
        <v>0.6105478461728352</v>
      </c>
      <c r="F58" s="62">
        <f>'Population Urban - Urban Popula'!F58/'Population Total - Country Popu'!G58</f>
        <v>0.61590266085779255</v>
      </c>
      <c r="G58" s="62">
        <f>'Population Urban - Urban Popula'!G58/'Population Total - Country Popu'!H58</f>
        <v>0.6212364580841393</v>
      </c>
      <c r="H58" s="62">
        <f>'Population Urban - Urban Popula'!H58/'Population Total - Country Popu'!I58</f>
        <v>0.62653298117524348</v>
      </c>
      <c r="I58" s="62">
        <f>'Population Urban - Urban Popula'!I58/'Population Total - Country Popu'!J58</f>
        <v>0.63179950970648646</v>
      </c>
      <c r="J58" s="62">
        <f>'Population Urban - Urban Popula'!J58/'Population Total - Country Popu'!K58</f>
        <v>0.63702942519736416</v>
      </c>
      <c r="K58" s="62">
        <f>'Population Urban - Urban Popula'!K58/'Population Total - Country Popu'!L58</f>
        <v>0.64223057644110271</v>
      </c>
      <c r="L58" s="62">
        <f>'Population Urban - Urban Popula'!L58/'Population Total - Country Popu'!M58</f>
        <v>0.64741824168170448</v>
      </c>
      <c r="M58" s="62">
        <f>'Population Urban - Urban Popula'!M58/'Population Total - Country Popu'!N58</f>
        <v>0.65332293291731669</v>
      </c>
      <c r="N58" s="62">
        <f>'Population Urban - Urban Popula'!N58/'Population Total - Country Popu'!O58</f>
        <v>0.65953062040540122</v>
      </c>
      <c r="O58" s="62">
        <f>'Population Urban - Urban Popula'!O58/'Population Total - Country Popu'!P58</f>
        <v>0.6656859474051382</v>
      </c>
      <c r="P58" s="62">
        <f>'Population Urban - Urban Popula'!P58/'Population Total - Country Popu'!Q58</f>
        <v>0.67179786374652184</v>
      </c>
      <c r="Q58" s="62">
        <f>'Population Urban - Urban Popula'!Q58/'Population Total - Country Popu'!R58</f>
        <v>0.67784125297078668</v>
      </c>
      <c r="R58" s="62">
        <f>'Population Urban - Urban Popula'!R58/'Population Total - Country Popu'!S58</f>
        <v>0.68382245796053975</v>
      </c>
      <c r="S58" s="62">
        <f>'Population Urban - Urban Popula'!S58/'Population Total - Country Popu'!T58</f>
        <v>0.68974200325193891</v>
      </c>
      <c r="T58" s="62">
        <f>'Population Urban - Urban Popula'!T58/'Population Total - Country Popu'!U58</f>
        <v>0.69561139218918766</v>
      </c>
      <c r="U58" s="62">
        <f>'Population Urban - Urban Popula'!U58/'Population Total - Country Popu'!V58</f>
        <v>0.7014078971378841</v>
      </c>
      <c r="V58" s="62">
        <f>'Population Urban - Urban Popula'!V58/'Population Total - Country Popu'!W58</f>
        <v>0.70714463944107131</v>
      </c>
      <c r="W58" s="62">
        <f>'Population Urban - Urban Popula'!W58/'Population Total - Country Popu'!X58</f>
        <v>0.71282114455440126</v>
      </c>
      <c r="X58" s="62">
        <f>'Population Urban - Urban Popula'!X58/'Population Total - Country Popu'!Y58</f>
        <v>0.71833993269997432</v>
      </c>
      <c r="Y58" s="62">
        <f>'Population Urban - Urban Popula'!Y58/'Population Total - Country Popu'!Z58</f>
        <v>0.72369983852241337</v>
      </c>
      <c r="Z58" s="62">
        <f>'Population Urban - Urban Popula'!Z58/'Population Total - Country Popu'!AA58</f>
        <v>0.72891860173793799</v>
      </c>
      <c r="AA58" s="62">
        <f>'Population Urban - Urban Popula'!AA58/'Population Total - Country Popu'!AB58</f>
        <v>0.73395835234903706</v>
      </c>
      <c r="AB58" s="36"/>
      <c r="AC58" s="23">
        <f t="shared" si="1"/>
        <v>0.14194057292501627</v>
      </c>
      <c r="AD58" s="36"/>
    </row>
    <row r="59" spans="1:30" ht="22.25" customHeight="1" x14ac:dyDescent="0.2">
      <c r="A59" s="35" t="s">
        <v>58</v>
      </c>
      <c r="B59" s="59">
        <f>'Population Urban - Urban Popula'!B59/'Population Total - Country Popu'!C59</f>
        <v>0.79069767441860461</v>
      </c>
      <c r="C59" s="60">
        <f>'Population Urban - Urban Popula'!C59/'Population Total - Country Popu'!D59</f>
        <v>0.78930817610062898</v>
      </c>
      <c r="D59" s="60">
        <f>'Population Urban - Urban Popula'!D59/'Population Total - Country Popu'!E59</f>
        <v>0.78738201689021359</v>
      </c>
      <c r="E59" s="60">
        <f>'Population Urban - Urban Popula'!E59/'Population Total - Country Popu'!F59</f>
        <v>0.78642149929278637</v>
      </c>
      <c r="F59" s="60">
        <f>'Population Urban - Urban Popula'!F59/'Population Total - Country Popu'!G59</f>
        <v>0.78494623655913975</v>
      </c>
      <c r="G59" s="60">
        <f>'Population Urban - Urban Popula'!G59/'Population Total - Country Popu'!H59</f>
        <v>0.78346121057118501</v>
      </c>
      <c r="H59" s="60">
        <f>'Population Urban - Urban Popula'!H59/'Population Total - Country Popu'!I59</f>
        <v>0.7847025495750708</v>
      </c>
      <c r="I59" s="60">
        <f>'Population Urban - Urban Popula'!I59/'Population Total - Country Popu'!J59</f>
        <v>0.78919126101954773</v>
      </c>
      <c r="J59" s="60">
        <f>'Population Urban - Urban Popula'!J59/'Population Total - Country Popu'!K59</f>
        <v>0.7940428623320015</v>
      </c>
      <c r="K59" s="60">
        <f>'Population Urban - Urban Popula'!K59/'Population Total - Country Popu'!L59</f>
        <v>0.7978576364892882</v>
      </c>
      <c r="L59" s="60">
        <f>'Population Urban - Urban Popula'!L59/'Population Total - Country Popu'!M59</f>
        <v>0.8023793787177792</v>
      </c>
      <c r="M59" s="60">
        <f>'Population Urban - Urban Popula'!M59/'Population Total - Country Popu'!N59</f>
        <v>0.80651340996168586</v>
      </c>
      <c r="N59" s="60">
        <f>'Population Urban - Urban Popula'!N59/'Population Total - Country Popu'!O59</f>
        <v>0.81079404466501237</v>
      </c>
      <c r="O59" s="60">
        <f>'Population Urban - Urban Popula'!O59/'Population Total - Country Popu'!P59</f>
        <v>0.8147818343722173</v>
      </c>
      <c r="P59" s="60">
        <f>'Population Urban - Urban Popula'!P59/'Population Total - Country Popu'!Q59</f>
        <v>0.81852965291063129</v>
      </c>
      <c r="Q59" s="60">
        <f>'Population Urban - Urban Popula'!Q59/'Population Total - Country Popu'!R59</f>
        <v>0.82260785731501562</v>
      </c>
      <c r="R59" s="60">
        <f>'Population Urban - Urban Popula'!R59/'Population Total - Country Popu'!S59</f>
        <v>0.82649712879409354</v>
      </c>
      <c r="S59" s="60">
        <f>'Population Urban - Urban Popula'!S59/'Population Total - Country Popu'!T59</f>
        <v>0.83025702949801616</v>
      </c>
      <c r="T59" s="60">
        <f>'Population Urban - Urban Popula'!T59/'Population Total - Country Popu'!U59</f>
        <v>0.8337990881011913</v>
      </c>
      <c r="U59" s="60">
        <f>'Population Urban - Urban Popula'!U59/'Population Total - Country Popu'!V59</f>
        <v>0.83726353977714429</v>
      </c>
      <c r="V59" s="60">
        <f>'Population Urban - Urban Popula'!V59/'Population Total - Country Popu'!W59</f>
        <v>0.84055910921582566</v>
      </c>
      <c r="W59" s="60">
        <f>'Population Urban - Urban Popula'!W59/'Population Total - Country Popu'!X59</f>
        <v>0.84380952380952379</v>
      </c>
      <c r="X59" s="60">
        <f>'Population Urban - Urban Popula'!X59/'Population Total - Country Popu'!Y59</f>
        <v>0.84683901803171846</v>
      </c>
      <c r="Y59" s="60">
        <f>'Population Urban - Urban Popula'!Y59/'Population Total - Country Popu'!Z59</f>
        <v>0.84977530494329123</v>
      </c>
      <c r="Z59" s="60">
        <f>'Population Urban - Urban Popula'!Z59/'Population Total - Country Popu'!AA59</f>
        <v>0.85263603641753127</v>
      </c>
      <c r="AA59" s="60">
        <f>'Population Urban - Urban Popula'!AA59/'Population Total - Country Popu'!AB59</f>
        <v>0.85538268768925552</v>
      </c>
      <c r="AB59" s="36"/>
      <c r="AC59" s="20">
        <f t="shared" si="1"/>
        <v>6.4685013270650904E-2</v>
      </c>
      <c r="AD59" s="36"/>
    </row>
    <row r="60" spans="1:30" ht="22.25" customHeight="1" x14ac:dyDescent="0.2">
      <c r="A60" s="35" t="s">
        <v>59</v>
      </c>
      <c r="B60" s="61">
        <f>'Population Urban - Urban Popula'!B60/'Population Total - Country Popu'!C60</f>
        <v>0.20932994062765056</v>
      </c>
      <c r="C60" s="62">
        <f>'Population Urban - Urban Popula'!C60/'Population Total - Country Popu'!D60</f>
        <v>0.21485668146951958</v>
      </c>
      <c r="D60" s="62">
        <f>'Population Urban - Urban Popula'!D60/'Population Total - Country Popu'!E60</f>
        <v>0.22061191626409019</v>
      </c>
      <c r="E60" s="62">
        <f>'Population Urban - Urban Popula'!E60/'Population Total - Country Popu'!F60</f>
        <v>0.22634224521016974</v>
      </c>
      <c r="F60" s="62">
        <f>'Population Urban - Urban Popula'!F60/'Population Total - Country Popu'!G60</f>
        <v>0.2322706119330416</v>
      </c>
      <c r="G60" s="62">
        <f>'Population Urban - Urban Popula'!G60/'Population Total - Country Popu'!H60</f>
        <v>0.23758156878412573</v>
      </c>
      <c r="H60" s="62">
        <f>'Population Urban - Urban Popula'!H60/'Population Total - Country Popu'!I60</f>
        <v>0.24250593747994095</v>
      </c>
      <c r="I60" s="62">
        <f>'Population Urban - Urban Popula'!I60/'Population Total - Country Popu'!J60</f>
        <v>0.24745151665837892</v>
      </c>
      <c r="J60" s="62">
        <f>'Population Urban - Urban Popula'!J60/'Population Total - Country Popu'!K60</f>
        <v>0.25241487563390486</v>
      </c>
      <c r="K60" s="62">
        <f>'Population Urban - Urban Popula'!K60/'Population Total - Country Popu'!L60</f>
        <v>0.25751350082178914</v>
      </c>
      <c r="L60" s="62">
        <f>'Population Urban - Urban Popula'!L60/'Population Total - Country Popu'!M60</f>
        <v>0.26268333047994064</v>
      </c>
      <c r="M60" s="62">
        <f>'Population Urban - Urban Popula'!M60/'Population Total - Country Popu'!N60</f>
        <v>0.26788685524126454</v>
      </c>
      <c r="N60" s="62">
        <f>'Population Urban - Urban Popula'!N60/'Population Total - Country Popu'!O60</f>
        <v>0.2731389143442402</v>
      </c>
      <c r="O60" s="62">
        <f>'Population Urban - Urban Popula'!O60/'Population Total - Country Popu'!P60</f>
        <v>0.27849693412294951</v>
      </c>
      <c r="P60" s="62">
        <f>'Population Urban - Urban Popula'!P60/'Population Total - Country Popu'!Q60</f>
        <v>0.28389333605261818</v>
      </c>
      <c r="Q60" s="62">
        <f>'Population Urban - Urban Popula'!Q60/'Population Total - Country Popu'!R60</f>
        <v>0.28937437934458787</v>
      </c>
      <c r="R60" s="62">
        <f>'Population Urban - Urban Popula'!R60/'Population Total - Country Popu'!S60</f>
        <v>0.29488916852192432</v>
      </c>
      <c r="S60" s="62">
        <f>'Population Urban - Urban Popula'!S60/'Population Total - Country Popu'!T60</f>
        <v>0.30044377301482389</v>
      </c>
      <c r="T60" s="62">
        <f>'Population Urban - Urban Popula'!T60/'Population Total - Country Popu'!U60</f>
        <v>0.30602653888684112</v>
      </c>
      <c r="U60" s="62">
        <f>'Population Urban - Urban Popula'!U60/'Population Total - Country Popu'!V60</f>
        <v>0.31165092217723794</v>
      </c>
      <c r="V60" s="62">
        <f>'Population Urban - Urban Popula'!V60/'Population Total - Country Popu'!W60</f>
        <v>0.31731318367526251</v>
      </c>
      <c r="W60" s="62">
        <f>'Population Urban - Urban Popula'!W60/'Population Total - Country Popu'!X60</f>
        <v>0.32303467215928594</v>
      </c>
      <c r="X60" s="62">
        <f>'Population Urban - Urban Popula'!X60/'Population Total - Country Popu'!Y60</f>
        <v>0.32873553580412546</v>
      </c>
      <c r="Y60" s="62">
        <f>'Population Urban - Urban Popula'!Y60/'Population Total - Country Popu'!Z60</f>
        <v>0.33449420248289424</v>
      </c>
      <c r="Z60" s="62">
        <f>'Population Urban - Urban Popula'!Z60/'Population Total - Country Popu'!AA60</f>
        <v>0.34026192478673556</v>
      </c>
      <c r="AA60" s="62">
        <f>'Population Urban - Urban Popula'!AA60/'Population Total - Country Popu'!AB60</f>
        <v>0.34607401605639321</v>
      </c>
      <c r="AB60" s="36"/>
      <c r="AC60" s="23">
        <f t="shared" si="1"/>
        <v>0.13674407542874265</v>
      </c>
      <c r="AD60" s="36"/>
    </row>
    <row r="61" spans="1:30" ht="22.25" customHeight="1" x14ac:dyDescent="0.2">
      <c r="A61" s="35"/>
      <c r="B61" s="67">
        <f>'Population Urban - Urban Popula'!B61/'Population Total - Country Popu'!C61</f>
        <v>0.32250430500170707</v>
      </c>
      <c r="C61" s="68">
        <f>'Population Urban - Urban Popula'!C61/'Population Total - Country Popu'!D61</f>
        <v>0.32751451113118796</v>
      </c>
      <c r="D61" s="68">
        <f>'Population Urban - Urban Popula'!D61/'Population Total - Country Popu'!E61</f>
        <v>0.33247895237622827</v>
      </c>
      <c r="E61" s="68">
        <f>'Population Urban - Urban Popula'!E61/'Population Total - Country Popu'!F61</f>
        <v>0.33750592442650662</v>
      </c>
      <c r="F61" s="68">
        <f>'Population Urban - Urban Popula'!F61/'Population Total - Country Popu'!G61</f>
        <v>0.3426086905849326</v>
      </c>
      <c r="G61" s="68">
        <f>'Population Urban - Urban Popula'!G61/'Population Total - Country Popu'!H61</f>
        <v>0.34779158117309528</v>
      </c>
      <c r="H61" s="68">
        <f>'Population Urban - Urban Popula'!H61/'Population Total - Country Popu'!I61</f>
        <v>0.35302401909930642</v>
      </c>
      <c r="I61" s="68">
        <f>'Population Urban - Urban Popula'!I61/'Population Total - Country Popu'!J61</f>
        <v>0.35829429618024439</v>
      </c>
      <c r="J61" s="68">
        <f>'Population Urban - Urban Popula'!J61/'Population Total - Country Popu'!K61</f>
        <v>0.36365371308706923</v>
      </c>
      <c r="K61" s="68">
        <f>'Population Urban - Urban Popula'!K61/'Population Total - Country Popu'!L61</f>
        <v>0.36908711856605758</v>
      </c>
      <c r="L61" s="68">
        <f>'Population Urban - Urban Popula'!L61/'Population Total - Country Popu'!M61</f>
        <v>0.37465715026637098</v>
      </c>
      <c r="M61" s="68">
        <f>'Population Urban - Urban Popula'!M61/'Population Total - Country Popu'!N61</f>
        <v>0.38134029276382231</v>
      </c>
      <c r="N61" s="68">
        <f>'Population Urban - Urban Popula'!N61/'Population Total - Country Popu'!O61</f>
        <v>0.38879076218972575</v>
      </c>
      <c r="O61" s="68">
        <f>'Population Urban - Urban Popula'!O61/'Population Total - Country Popu'!P61</f>
        <v>0.39627133336101655</v>
      </c>
      <c r="P61" s="68">
        <f>'Population Urban - Urban Popula'!P61/'Population Total - Country Popu'!Q61</f>
        <v>0.40379611942886845</v>
      </c>
      <c r="Q61" s="68">
        <f>'Population Urban - Urban Popula'!Q61/'Population Total - Country Popu'!R61</f>
        <v>0.4113345038818062</v>
      </c>
      <c r="R61" s="68">
        <f>'Population Urban - Urban Popula'!R61/'Population Total - Country Popu'!S61</f>
        <v>0.41868881516977519</v>
      </c>
      <c r="S61" s="68">
        <f>'Population Urban - Urban Popula'!S61/'Population Total - Country Popu'!T61</f>
        <v>0.42595859042156103</v>
      </c>
      <c r="T61" s="68">
        <f>'Population Urban - Urban Popula'!T61/'Population Total - Country Popu'!U61</f>
        <v>0.4332412682268918</v>
      </c>
      <c r="U61" s="68">
        <f>'Population Urban - Urban Popula'!U61/'Population Total - Country Popu'!V61</f>
        <v>0.44048347327339382</v>
      </c>
      <c r="V61" s="68">
        <f>'Population Urban - Urban Popula'!V61/'Population Total - Country Popu'!W61</f>
        <v>0.44769244065452868</v>
      </c>
      <c r="W61" s="68">
        <f>'Population Urban - Urban Popula'!W61/'Population Total - Country Popu'!X61</f>
        <v>0.45484450385842495</v>
      </c>
      <c r="X61" s="68">
        <f>'Population Urban - Urban Popula'!X61/'Population Total - Country Popu'!Y61</f>
        <v>0.46184837598753703</v>
      </c>
      <c r="Y61" s="68">
        <f>'Population Urban - Urban Popula'!Y61/'Population Total - Country Popu'!Z61</f>
        <v>0.46868872453517008</v>
      </c>
      <c r="Z61" s="68">
        <f>'Population Urban - Urban Popula'!Z61/'Population Total - Country Popu'!AA61</f>
        <v>0.47537754568132323</v>
      </c>
      <c r="AA61" s="68">
        <f>'Population Urban - Urban Popula'!AA61/'Population Total - Country Popu'!AB61</f>
        <v>0.48191862697965993</v>
      </c>
      <c r="AB61" s="40"/>
      <c r="AC61" s="41">
        <f t="shared" si="1"/>
        <v>0.15941432197795286</v>
      </c>
      <c r="AD61" s="40"/>
    </row>
  </sheetData>
  <mergeCells count="1">
    <mergeCell ref="A1:AD1"/>
  </mergeCells>
  <pageMargins left="1" right="1" top="1" bottom="1" header="0.25" footer="0.25"/>
  <pageSetup orientation="portrait"/>
  <headerFooter>
    <oddFooter>&amp;C&amp;"Helvetica,Regular"&amp;12&amp;K000000&amp;P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F61"/>
  <sheetViews>
    <sheetView showGridLines="0" workbookViewId="0">
      <pane xSplit="1" ySplit="3" topLeftCell="B48" activePane="bottomRight" state="frozen"/>
      <selection pane="topRight"/>
      <selection pane="bottomLeft"/>
      <selection pane="bottomRight" activeCell="B4" sqref="B4"/>
    </sheetView>
  </sheetViews>
  <sheetFormatPr baseColWidth="10" defaultColWidth="12.25" defaultRowHeight="21.75" customHeight="1" x14ac:dyDescent="0.2"/>
  <cols>
    <col min="1" max="1" width="22.25" style="69" customWidth="1"/>
    <col min="2" max="2" width="10.875" style="69" customWidth="1"/>
    <col min="3" max="3" width="9.75" style="69" customWidth="1"/>
    <col min="4" max="4" width="3.125" style="69" customWidth="1"/>
    <col min="5" max="5" width="8.875" style="69" customWidth="1"/>
    <col min="6" max="6" width="3.875" style="69" customWidth="1"/>
    <col min="7" max="256" width="12.25" customWidth="1"/>
  </cols>
  <sheetData>
    <row r="1" spans="1:6" ht="30" customHeight="1" x14ac:dyDescent="0.2">
      <c r="A1" s="135" t="s">
        <v>65</v>
      </c>
      <c r="B1" s="135"/>
      <c r="C1" s="135"/>
      <c r="D1" s="135"/>
      <c r="E1" s="135"/>
      <c r="F1" s="135"/>
    </row>
    <row r="2" spans="1:6" ht="22.5" customHeight="1" x14ac:dyDescent="0.25">
      <c r="A2" s="2"/>
      <c r="B2" s="4"/>
      <c r="C2" s="4"/>
      <c r="D2" s="4"/>
      <c r="E2" s="4"/>
      <c r="F2" s="5"/>
    </row>
    <row r="3" spans="1:6" ht="22.75" customHeight="1" x14ac:dyDescent="0.25">
      <c r="A3" s="6" t="s">
        <v>1</v>
      </c>
      <c r="B3" s="7">
        <v>1990</v>
      </c>
      <c r="C3" s="7">
        <v>2015</v>
      </c>
      <c r="D3" s="8"/>
      <c r="E3" s="9" t="s">
        <v>2</v>
      </c>
      <c r="F3" s="10"/>
    </row>
    <row r="4" spans="1:6" ht="23.25" customHeight="1" x14ac:dyDescent="0.2">
      <c r="A4" s="11" t="s">
        <v>3</v>
      </c>
      <c r="B4" s="70">
        <v>118.4</v>
      </c>
      <c r="C4" s="71">
        <v>139.5</v>
      </c>
      <c r="D4" s="14"/>
      <c r="E4" s="15">
        <f t="shared" ref="E4:E35" si="0">(C4-B4)/B4</f>
        <v>0.1782094594594594</v>
      </c>
      <c r="F4" s="14"/>
    </row>
    <row r="5" spans="1:6" ht="22.25" customHeight="1" x14ac:dyDescent="0.2">
      <c r="A5" s="16" t="s">
        <v>4</v>
      </c>
      <c r="B5" s="72">
        <v>123</v>
      </c>
      <c r="C5" s="73">
        <v>146.6</v>
      </c>
      <c r="D5" s="19"/>
      <c r="E5" s="20">
        <f t="shared" si="0"/>
        <v>0.19186991869918696</v>
      </c>
      <c r="F5" s="19"/>
    </row>
    <row r="6" spans="1:6" ht="22.25" customHeight="1" x14ac:dyDescent="0.2">
      <c r="A6" s="16" t="s">
        <v>5</v>
      </c>
      <c r="B6" s="74">
        <v>5518.1</v>
      </c>
      <c r="C6" s="75">
        <v>6940.9</v>
      </c>
      <c r="D6" s="19"/>
      <c r="E6" s="23">
        <f t="shared" si="0"/>
        <v>0.25784237328065807</v>
      </c>
      <c r="F6" s="19"/>
    </row>
    <row r="7" spans="1:6" ht="22.25" customHeight="1" x14ac:dyDescent="0.2">
      <c r="A7" s="16" t="s">
        <v>6</v>
      </c>
      <c r="B7" s="72">
        <v>12031.3</v>
      </c>
      <c r="C7" s="73">
        <v>19652.400000000001</v>
      </c>
      <c r="D7" s="19"/>
      <c r="E7" s="20">
        <f t="shared" si="0"/>
        <v>0.63343944544646069</v>
      </c>
      <c r="F7" s="19"/>
    </row>
    <row r="8" spans="1:6" ht="22.25" customHeight="1" x14ac:dyDescent="0.2">
      <c r="A8" s="16" t="s">
        <v>7</v>
      </c>
      <c r="B8" s="74">
        <v>167.7</v>
      </c>
      <c r="C8" s="75">
        <v>208.9</v>
      </c>
      <c r="D8" s="19"/>
      <c r="E8" s="23">
        <f t="shared" si="0"/>
        <v>0.24567680381633883</v>
      </c>
      <c r="F8" s="19"/>
    </row>
    <row r="9" spans="1:6" ht="22.25" customHeight="1" x14ac:dyDescent="0.2">
      <c r="A9" s="16" t="s">
        <v>8</v>
      </c>
      <c r="B9" s="72">
        <v>335.3</v>
      </c>
      <c r="C9" s="73">
        <v>347.2</v>
      </c>
      <c r="D9" s="19"/>
      <c r="E9" s="20">
        <f t="shared" si="0"/>
        <v>3.5490605427974879E-2</v>
      </c>
      <c r="F9" s="19"/>
    </row>
    <row r="10" spans="1:6" ht="22.25" customHeight="1" x14ac:dyDescent="0.2">
      <c r="A10" s="16" t="s">
        <v>9</v>
      </c>
      <c r="B10" s="74">
        <v>1.4</v>
      </c>
      <c r="C10" s="75">
        <v>1.9</v>
      </c>
      <c r="D10" s="19"/>
      <c r="E10" s="23">
        <f t="shared" si="0"/>
        <v>0.35714285714285715</v>
      </c>
      <c r="F10" s="19"/>
    </row>
    <row r="11" spans="1:6" ht="22.25" customHeight="1" x14ac:dyDescent="0.2">
      <c r="A11" s="16" t="s">
        <v>10</v>
      </c>
      <c r="B11" s="72">
        <v>442</v>
      </c>
      <c r="C11" s="73">
        <v>517.29999999999995</v>
      </c>
      <c r="D11" s="19"/>
      <c r="E11" s="20">
        <f t="shared" si="0"/>
        <v>0.17036199095022614</v>
      </c>
      <c r="F11" s="19"/>
    </row>
    <row r="12" spans="1:6" ht="22.25" customHeight="1" x14ac:dyDescent="0.2">
      <c r="A12" s="16" t="s">
        <v>62</v>
      </c>
      <c r="B12" s="74">
        <v>571.4</v>
      </c>
      <c r="C12" s="75">
        <v>660.3</v>
      </c>
      <c r="D12" s="19"/>
      <c r="E12" s="23">
        <f t="shared" si="0"/>
        <v>0.15558277913895691</v>
      </c>
      <c r="F12" s="19"/>
    </row>
    <row r="13" spans="1:6" ht="22.25" customHeight="1" x14ac:dyDescent="0.2">
      <c r="A13" s="24" t="s">
        <v>12</v>
      </c>
      <c r="B13" s="76">
        <v>120</v>
      </c>
      <c r="C13" s="77">
        <v>183</v>
      </c>
      <c r="D13" s="14"/>
      <c r="E13" s="27">
        <f t="shared" si="0"/>
        <v>0.52500000000000002</v>
      </c>
      <c r="F13" s="19"/>
    </row>
    <row r="14" spans="1:6" ht="22.25" customHeight="1" x14ac:dyDescent="0.2">
      <c r="A14" s="24" t="s">
        <v>13</v>
      </c>
      <c r="B14" s="76">
        <v>12.8</v>
      </c>
      <c r="C14" s="77">
        <v>17.100000000000001</v>
      </c>
      <c r="D14" s="14"/>
      <c r="E14" s="27">
        <f t="shared" si="0"/>
        <v>0.33593750000000006</v>
      </c>
      <c r="F14" s="19"/>
    </row>
    <row r="15" spans="1:6" ht="22.25" customHeight="1" x14ac:dyDescent="0.2">
      <c r="A15" s="16" t="s">
        <v>14</v>
      </c>
      <c r="B15" s="72">
        <v>6.1</v>
      </c>
      <c r="C15" s="73">
        <v>6.5</v>
      </c>
      <c r="D15" s="19"/>
      <c r="E15" s="20">
        <f t="shared" si="0"/>
        <v>6.5573770491803338E-2</v>
      </c>
      <c r="F15" s="19"/>
    </row>
    <row r="16" spans="1:6" ht="22.25" customHeight="1" x14ac:dyDescent="0.2">
      <c r="A16" s="16" t="s">
        <v>15</v>
      </c>
      <c r="B16" s="74">
        <v>22.9</v>
      </c>
      <c r="C16" s="75">
        <v>31</v>
      </c>
      <c r="D16" s="19"/>
      <c r="E16" s="23">
        <f t="shared" si="0"/>
        <v>0.3537117903930132</v>
      </c>
      <c r="F16" s="19"/>
    </row>
    <row r="17" spans="1:6" ht="22.25" customHeight="1" x14ac:dyDescent="0.2">
      <c r="A17" s="16" t="s">
        <v>16</v>
      </c>
      <c r="B17" s="72">
        <v>37.799999999999997</v>
      </c>
      <c r="C17" s="73">
        <v>60.6</v>
      </c>
      <c r="D17" s="19"/>
      <c r="E17" s="20">
        <f t="shared" si="0"/>
        <v>0.60317460317460336</v>
      </c>
      <c r="F17" s="19"/>
    </row>
    <row r="18" spans="1:6" ht="22.25" customHeight="1" x14ac:dyDescent="0.2">
      <c r="A18" s="16" t="s">
        <v>17</v>
      </c>
      <c r="B18" s="74">
        <v>7.8</v>
      </c>
      <c r="C18" s="75">
        <v>11.4</v>
      </c>
      <c r="D18" s="19"/>
      <c r="E18" s="23">
        <f t="shared" si="0"/>
        <v>0.46153846153846162</v>
      </c>
      <c r="F18" s="19"/>
    </row>
    <row r="19" spans="1:6" ht="23.25" customHeight="1" x14ac:dyDescent="0.2">
      <c r="A19" s="28" t="s">
        <v>18</v>
      </c>
      <c r="B19" s="72">
        <v>48.2</v>
      </c>
      <c r="C19" s="73">
        <v>70.3</v>
      </c>
      <c r="D19" s="19"/>
      <c r="E19" s="20">
        <f t="shared" si="0"/>
        <v>0.45850622406638991</v>
      </c>
      <c r="F19" s="14"/>
    </row>
    <row r="20" spans="1:6" ht="22.25" customHeight="1" x14ac:dyDescent="0.2">
      <c r="A20" s="24" t="s">
        <v>19</v>
      </c>
      <c r="B20" s="76">
        <v>185.8</v>
      </c>
      <c r="C20" s="77">
        <v>284.8</v>
      </c>
      <c r="D20" s="14"/>
      <c r="E20" s="27">
        <f t="shared" si="0"/>
        <v>0.53283100107642623</v>
      </c>
      <c r="F20" s="19"/>
    </row>
    <row r="21" spans="1:6" ht="22.25" customHeight="1" x14ac:dyDescent="0.2">
      <c r="A21" s="16" t="s">
        <v>20</v>
      </c>
      <c r="B21" s="72">
        <v>18.5</v>
      </c>
      <c r="C21" s="73">
        <v>49.8</v>
      </c>
      <c r="D21" s="19"/>
      <c r="E21" s="20">
        <f t="shared" si="0"/>
        <v>1.6918918918918917</v>
      </c>
      <c r="F21" s="19"/>
    </row>
    <row r="22" spans="1:6" ht="22.25" customHeight="1" x14ac:dyDescent="0.2">
      <c r="A22" s="16" t="s">
        <v>21</v>
      </c>
      <c r="B22" s="74">
        <v>814.2</v>
      </c>
      <c r="C22" s="75">
        <v>1236.8</v>
      </c>
      <c r="D22" s="19"/>
      <c r="E22" s="23">
        <f t="shared" si="0"/>
        <v>0.5190370916236795</v>
      </c>
      <c r="F22" s="19"/>
    </row>
    <row r="23" spans="1:6" ht="22.25" customHeight="1" x14ac:dyDescent="0.2">
      <c r="A23" s="16" t="s">
        <v>22</v>
      </c>
      <c r="B23" s="72">
        <v>14</v>
      </c>
      <c r="C23" s="73">
        <v>20.3</v>
      </c>
      <c r="D23" s="19"/>
      <c r="E23" s="20">
        <f t="shared" si="0"/>
        <v>0.45000000000000007</v>
      </c>
      <c r="F23" s="19"/>
    </row>
    <row r="24" spans="1:6" ht="22.25" customHeight="1" x14ac:dyDescent="0.2">
      <c r="A24" s="16" t="s">
        <v>23</v>
      </c>
      <c r="B24" s="74">
        <v>292.8</v>
      </c>
      <c r="C24" s="75">
        <v>441</v>
      </c>
      <c r="D24" s="19"/>
      <c r="E24" s="23">
        <f t="shared" si="0"/>
        <v>0.50614754098360648</v>
      </c>
      <c r="F24" s="19"/>
    </row>
    <row r="25" spans="1:6" ht="22.25" customHeight="1" x14ac:dyDescent="0.2">
      <c r="A25" s="16" t="s">
        <v>24</v>
      </c>
      <c r="B25" s="72">
        <v>34.5</v>
      </c>
      <c r="C25" s="73">
        <v>48.6</v>
      </c>
      <c r="D25" s="19"/>
      <c r="E25" s="20">
        <f t="shared" si="0"/>
        <v>0.40869565217391307</v>
      </c>
      <c r="F25" s="19"/>
    </row>
    <row r="26" spans="1:6" ht="22.25" customHeight="1" x14ac:dyDescent="0.2">
      <c r="A26" s="16" t="s">
        <v>25</v>
      </c>
      <c r="B26" s="74">
        <v>743.9</v>
      </c>
      <c r="C26" s="75">
        <v>1212.2</v>
      </c>
      <c r="D26" s="19"/>
      <c r="E26" s="23">
        <f t="shared" si="0"/>
        <v>0.62952009678720267</v>
      </c>
      <c r="F26" s="19"/>
    </row>
    <row r="27" spans="1:6" ht="22.25" customHeight="1" x14ac:dyDescent="0.2">
      <c r="A27" s="16" t="s">
        <v>26</v>
      </c>
      <c r="B27" s="72">
        <v>130.69999999999999</v>
      </c>
      <c r="C27" s="73">
        <v>198.9</v>
      </c>
      <c r="D27" s="19"/>
      <c r="E27" s="20">
        <f t="shared" si="0"/>
        <v>0.52180566182096422</v>
      </c>
      <c r="F27" s="19"/>
    </row>
    <row r="28" spans="1:6" ht="23.25" customHeight="1" x14ac:dyDescent="0.2">
      <c r="A28" s="28" t="s">
        <v>27</v>
      </c>
      <c r="B28" s="74">
        <v>139.6</v>
      </c>
      <c r="C28" s="75">
        <v>245.1</v>
      </c>
      <c r="D28" s="19"/>
      <c r="E28" s="23">
        <f t="shared" si="0"/>
        <v>0.75573065902578795</v>
      </c>
      <c r="F28" s="14"/>
    </row>
    <row r="29" spans="1:6" ht="22.25" customHeight="1" x14ac:dyDescent="0.2">
      <c r="A29" s="16" t="s">
        <v>28</v>
      </c>
      <c r="B29" s="72">
        <v>276.39999999999998</v>
      </c>
      <c r="C29" s="73">
        <v>330.3</v>
      </c>
      <c r="D29" s="19"/>
      <c r="E29" s="20">
        <f t="shared" si="0"/>
        <v>0.19500723589001462</v>
      </c>
      <c r="F29" s="19"/>
    </row>
    <row r="30" spans="1:6" ht="22.25" customHeight="1" x14ac:dyDescent="0.2">
      <c r="A30" s="24" t="s">
        <v>29</v>
      </c>
      <c r="B30" s="76">
        <v>102.7</v>
      </c>
      <c r="C30" s="77">
        <v>145.9</v>
      </c>
      <c r="D30" s="14"/>
      <c r="E30" s="27">
        <f t="shared" si="0"/>
        <v>0.42064264849074978</v>
      </c>
      <c r="F30" s="19"/>
    </row>
    <row r="31" spans="1:6" ht="22.25" customHeight="1" x14ac:dyDescent="0.2">
      <c r="A31" s="16" t="s">
        <v>30</v>
      </c>
      <c r="B31" s="72">
        <v>48.8</v>
      </c>
      <c r="C31" s="73">
        <v>80.3</v>
      </c>
      <c r="D31" s="19"/>
      <c r="E31" s="20">
        <f t="shared" si="0"/>
        <v>0.6454918032786886</v>
      </c>
      <c r="F31" s="19"/>
    </row>
    <row r="32" spans="1:6" ht="22.25" customHeight="1" x14ac:dyDescent="0.2">
      <c r="A32" s="16" t="s">
        <v>31</v>
      </c>
      <c r="B32" s="74">
        <v>51</v>
      </c>
      <c r="C32" s="75">
        <v>88.3</v>
      </c>
      <c r="D32" s="19"/>
      <c r="E32" s="23">
        <f t="shared" si="0"/>
        <v>0.7313725490196078</v>
      </c>
      <c r="F32" s="19"/>
    </row>
    <row r="33" spans="1:6" ht="22.25" customHeight="1" x14ac:dyDescent="0.2">
      <c r="A33" s="16" t="s">
        <v>32</v>
      </c>
      <c r="B33" s="72">
        <v>100.2</v>
      </c>
      <c r="C33" s="73">
        <v>142.19999999999999</v>
      </c>
      <c r="D33" s="19"/>
      <c r="E33" s="20">
        <f t="shared" si="0"/>
        <v>0.41916167664670645</v>
      </c>
      <c r="F33" s="19"/>
    </row>
    <row r="34" spans="1:6" ht="22.25" customHeight="1" x14ac:dyDescent="0.2">
      <c r="A34" s="16" t="s">
        <v>33</v>
      </c>
      <c r="B34" s="74">
        <v>18.399999999999999</v>
      </c>
      <c r="C34" s="75">
        <v>29.5</v>
      </c>
      <c r="D34" s="19"/>
      <c r="E34" s="23">
        <f t="shared" si="0"/>
        <v>0.60326086956521752</v>
      </c>
      <c r="F34" s="19"/>
    </row>
    <row r="35" spans="1:6" ht="22.25" customHeight="1" x14ac:dyDescent="0.2">
      <c r="A35" s="16" t="s">
        <v>34</v>
      </c>
      <c r="B35" s="72">
        <v>55.4</v>
      </c>
      <c r="C35" s="73">
        <v>92.3</v>
      </c>
      <c r="D35" s="19"/>
      <c r="E35" s="20">
        <f t="shared" si="0"/>
        <v>0.66606498194945851</v>
      </c>
      <c r="F35" s="19"/>
    </row>
    <row r="36" spans="1:6" ht="22.25" customHeight="1" x14ac:dyDescent="0.2">
      <c r="A36" s="16" t="s">
        <v>35</v>
      </c>
      <c r="B36" s="74">
        <v>64.3</v>
      </c>
      <c r="C36" s="75">
        <v>82.5</v>
      </c>
      <c r="D36" s="19"/>
      <c r="E36" s="23">
        <f t="shared" ref="E36:E60" si="1">(C36-B36)/B36</f>
        <v>0.28304821150855369</v>
      </c>
      <c r="F36" s="19"/>
    </row>
    <row r="37" spans="1:6" ht="22.25" customHeight="1" x14ac:dyDescent="0.2">
      <c r="A37" s="16" t="s">
        <v>36</v>
      </c>
      <c r="B37" s="72">
        <v>207.8</v>
      </c>
      <c r="C37" s="73">
        <v>337.7</v>
      </c>
      <c r="D37" s="19"/>
      <c r="E37" s="20">
        <f t="shared" si="1"/>
        <v>0.62512030798845031</v>
      </c>
      <c r="F37" s="19"/>
    </row>
    <row r="38" spans="1:6" ht="22.25" customHeight="1" x14ac:dyDescent="0.2">
      <c r="A38" s="16" t="s">
        <v>37</v>
      </c>
      <c r="B38" s="74">
        <v>4309.1000000000004</v>
      </c>
      <c r="C38" s="75">
        <v>8005.3</v>
      </c>
      <c r="D38" s="19"/>
      <c r="E38" s="23">
        <f t="shared" si="1"/>
        <v>0.85776612285628073</v>
      </c>
      <c r="F38" s="19"/>
    </row>
    <row r="39" spans="1:6" ht="22.25" customHeight="1" x14ac:dyDescent="0.2">
      <c r="A39" s="16" t="s">
        <v>38</v>
      </c>
      <c r="B39" s="72">
        <v>110.8</v>
      </c>
      <c r="C39" s="73">
        <v>133</v>
      </c>
      <c r="D39" s="19"/>
      <c r="E39" s="20">
        <f t="shared" si="1"/>
        <v>0.20036101083032495</v>
      </c>
      <c r="F39" s="19"/>
    </row>
    <row r="40" spans="1:6" ht="22.25" customHeight="1" x14ac:dyDescent="0.2">
      <c r="A40" s="16" t="s">
        <v>39</v>
      </c>
      <c r="B40" s="74">
        <v>49.8</v>
      </c>
      <c r="C40" s="75">
        <v>79.7</v>
      </c>
      <c r="D40" s="19"/>
      <c r="E40" s="23">
        <f t="shared" si="1"/>
        <v>0.60040160642570295</v>
      </c>
      <c r="F40" s="19"/>
    </row>
    <row r="41" spans="1:6" ht="22.25" customHeight="1" x14ac:dyDescent="0.2">
      <c r="A41" s="16" t="s">
        <v>40</v>
      </c>
      <c r="B41" s="72">
        <v>220</v>
      </c>
      <c r="C41" s="73">
        <v>301.39999999999998</v>
      </c>
      <c r="D41" s="19"/>
      <c r="E41" s="20">
        <f t="shared" si="1"/>
        <v>0.36999999999999988</v>
      </c>
      <c r="F41" s="19"/>
    </row>
    <row r="42" spans="1:6" ht="22.25" customHeight="1" x14ac:dyDescent="0.2">
      <c r="A42" s="24" t="s">
        <v>41</v>
      </c>
      <c r="B42" s="76">
        <v>30.9</v>
      </c>
      <c r="C42" s="77">
        <v>53.5</v>
      </c>
      <c r="D42" s="14"/>
      <c r="E42" s="27">
        <f t="shared" si="1"/>
        <v>0.73139158576051788</v>
      </c>
      <c r="F42" s="19"/>
    </row>
    <row r="43" spans="1:6" ht="22.25" customHeight="1" x14ac:dyDescent="0.2">
      <c r="A43" s="16" t="s">
        <v>42</v>
      </c>
      <c r="B43" s="72">
        <v>124.5</v>
      </c>
      <c r="C43" s="73">
        <v>106</v>
      </c>
      <c r="D43" s="19"/>
      <c r="E43" s="20">
        <f t="shared" si="1"/>
        <v>-0.14859437751004015</v>
      </c>
      <c r="F43" s="19"/>
    </row>
    <row r="44" spans="1:6" ht="22.25" customHeight="1" x14ac:dyDescent="0.2">
      <c r="A44" s="16" t="s">
        <v>43</v>
      </c>
      <c r="B44" s="74">
        <v>87.3</v>
      </c>
      <c r="C44" s="75">
        <v>118</v>
      </c>
      <c r="D44" s="19"/>
      <c r="E44" s="23">
        <f t="shared" si="1"/>
        <v>0.3516609392898053</v>
      </c>
      <c r="F44" s="19"/>
    </row>
    <row r="45" spans="1:6" ht="22.25" customHeight="1" x14ac:dyDescent="0.2">
      <c r="A45" s="16" t="s">
        <v>44</v>
      </c>
      <c r="B45" s="72">
        <v>652.6</v>
      </c>
      <c r="C45" s="73">
        <v>1812.2</v>
      </c>
      <c r="D45" s="19"/>
      <c r="E45" s="20">
        <f t="shared" si="1"/>
        <v>1.7768924302788842</v>
      </c>
      <c r="F45" s="19"/>
    </row>
    <row r="46" spans="1:6" ht="22.25" customHeight="1" x14ac:dyDescent="0.2">
      <c r="A46" s="16" t="s">
        <v>45</v>
      </c>
      <c r="B46" s="74">
        <v>83</v>
      </c>
      <c r="C46" s="75">
        <v>126.1</v>
      </c>
      <c r="D46" s="33"/>
      <c r="E46" s="23">
        <f t="shared" si="1"/>
        <v>0.51927710843373487</v>
      </c>
      <c r="F46" s="33"/>
    </row>
    <row r="47" spans="1:6" ht="22.25" customHeight="1" x14ac:dyDescent="0.2">
      <c r="A47" s="16" t="s">
        <v>46</v>
      </c>
      <c r="B47" s="72">
        <v>78.599999999999994</v>
      </c>
      <c r="C47" s="73">
        <v>57.6</v>
      </c>
      <c r="D47" s="19"/>
      <c r="E47" s="20">
        <f t="shared" si="1"/>
        <v>-0.26717557251908391</v>
      </c>
      <c r="F47" s="19"/>
    </row>
    <row r="48" spans="1:6" ht="22.25" customHeight="1" x14ac:dyDescent="0.2">
      <c r="A48" s="16" t="s">
        <v>47</v>
      </c>
      <c r="B48" s="74">
        <v>40.200000000000003</v>
      </c>
      <c r="C48" s="75">
        <v>83.9</v>
      </c>
      <c r="D48" s="19"/>
      <c r="E48" s="23">
        <f t="shared" si="1"/>
        <v>1.0870646766169154</v>
      </c>
      <c r="F48" s="19"/>
    </row>
    <row r="49" spans="1:6" ht="22.25" customHeight="1" x14ac:dyDescent="0.2">
      <c r="A49" s="16" t="s">
        <v>48</v>
      </c>
      <c r="B49" s="72">
        <v>207.9</v>
      </c>
      <c r="C49" s="73">
        <v>372.6</v>
      </c>
      <c r="D49" s="19"/>
      <c r="E49" s="20">
        <f t="shared" si="1"/>
        <v>0.79220779220779225</v>
      </c>
      <c r="F49" s="19"/>
    </row>
    <row r="50" spans="1:6" ht="22.25" customHeight="1" x14ac:dyDescent="0.2">
      <c r="A50" s="16" t="s">
        <v>49</v>
      </c>
      <c r="B50" s="74">
        <v>37.799999999999997</v>
      </c>
      <c r="C50" s="75">
        <v>85.5</v>
      </c>
      <c r="D50" s="19"/>
      <c r="E50" s="23">
        <f t="shared" si="1"/>
        <v>1.2619047619047621</v>
      </c>
      <c r="F50" s="19"/>
    </row>
    <row r="51" spans="1:6" ht="22.25" customHeight="1" x14ac:dyDescent="0.2">
      <c r="A51" s="16" t="s">
        <v>50</v>
      </c>
      <c r="B51" s="72">
        <v>115.5</v>
      </c>
      <c r="C51" s="73">
        <v>218.4</v>
      </c>
      <c r="D51" s="19"/>
      <c r="E51" s="20">
        <f t="shared" si="1"/>
        <v>0.89090909090909098</v>
      </c>
      <c r="F51" s="19"/>
    </row>
    <row r="52" spans="1:6" ht="22.25" customHeight="1" x14ac:dyDescent="0.2">
      <c r="A52" s="16" t="s">
        <v>51</v>
      </c>
      <c r="B52" s="74">
        <v>264.2</v>
      </c>
      <c r="C52" s="75">
        <v>571.9</v>
      </c>
      <c r="D52" s="19"/>
      <c r="E52" s="23">
        <f t="shared" si="1"/>
        <v>1.1646479939439818</v>
      </c>
      <c r="F52" s="19"/>
    </row>
    <row r="53" spans="1:6" ht="22.25" customHeight="1" x14ac:dyDescent="0.2">
      <c r="A53" s="16" t="s">
        <v>52</v>
      </c>
      <c r="B53" s="72">
        <v>5.9</v>
      </c>
      <c r="C53" s="73">
        <v>14.5</v>
      </c>
      <c r="D53" s="19"/>
      <c r="E53" s="20">
        <f t="shared" si="1"/>
        <v>1.4576271186440677</v>
      </c>
      <c r="F53" s="19"/>
    </row>
    <row r="54" spans="1:6" ht="22.25" customHeight="1" x14ac:dyDescent="0.2">
      <c r="A54" s="16" t="s">
        <v>53</v>
      </c>
      <c r="B54" s="74">
        <v>41</v>
      </c>
      <c r="C54" s="75">
        <v>192.5</v>
      </c>
      <c r="D54" s="19"/>
      <c r="E54" s="23">
        <f t="shared" si="1"/>
        <v>3.6951219512195124</v>
      </c>
      <c r="F54" s="19"/>
    </row>
    <row r="55" spans="1:6" ht="22.25" customHeight="1" x14ac:dyDescent="0.2">
      <c r="A55" s="16" t="s">
        <v>54</v>
      </c>
      <c r="B55" s="72">
        <v>7.6</v>
      </c>
      <c r="C55" s="73">
        <v>14.7</v>
      </c>
      <c r="D55" s="34"/>
      <c r="E55" s="20">
        <f t="shared" si="1"/>
        <v>0.93421052631578949</v>
      </c>
      <c r="F55" s="34"/>
    </row>
    <row r="56" spans="1:6" ht="22.25" customHeight="1" x14ac:dyDescent="0.2">
      <c r="A56" s="35" t="s">
        <v>55</v>
      </c>
      <c r="B56" s="78">
        <v>349</v>
      </c>
      <c r="C56" s="79">
        <v>775.5</v>
      </c>
      <c r="D56" s="36"/>
      <c r="E56" s="23">
        <f t="shared" si="1"/>
        <v>1.2220630372492836</v>
      </c>
      <c r="F56" s="36"/>
    </row>
    <row r="57" spans="1:6" ht="22.25" customHeight="1" x14ac:dyDescent="0.2">
      <c r="A57" s="35" t="s">
        <v>56</v>
      </c>
      <c r="B57" s="80">
        <v>67.8</v>
      </c>
      <c r="C57" s="81">
        <v>100.8</v>
      </c>
      <c r="D57" s="36"/>
      <c r="E57" s="20">
        <f t="shared" si="1"/>
        <v>0.48672566371681419</v>
      </c>
      <c r="F57" s="36"/>
    </row>
    <row r="58" spans="1:6" ht="22.25" customHeight="1" x14ac:dyDescent="0.2">
      <c r="A58" s="35" t="s">
        <v>57</v>
      </c>
      <c r="B58" s="78">
        <v>70.2</v>
      </c>
      <c r="C58" s="79">
        <v>102.2</v>
      </c>
      <c r="D58" s="36"/>
      <c r="E58" s="23">
        <f t="shared" si="1"/>
        <v>0.45584045584045585</v>
      </c>
      <c r="F58" s="36"/>
    </row>
    <row r="59" spans="1:6" ht="22.25" customHeight="1" x14ac:dyDescent="0.2">
      <c r="A59" s="35" t="s">
        <v>58</v>
      </c>
      <c r="B59" s="80">
        <v>21.7</v>
      </c>
      <c r="C59" s="81">
        <v>109.5</v>
      </c>
      <c r="D59" s="36"/>
      <c r="E59" s="20">
        <f t="shared" si="1"/>
        <v>4.0460829493087553</v>
      </c>
      <c r="F59" s="36"/>
    </row>
    <row r="60" spans="1:6" ht="22.25" customHeight="1" x14ac:dyDescent="0.2">
      <c r="A60" s="35" t="s">
        <v>59</v>
      </c>
      <c r="B60" s="78">
        <v>22.7</v>
      </c>
      <c r="C60" s="79">
        <v>50.8</v>
      </c>
      <c r="D60" s="40"/>
      <c r="E60" s="23">
        <f t="shared" si="1"/>
        <v>1.2378854625550659</v>
      </c>
      <c r="F60" s="40"/>
    </row>
    <row r="61" spans="1:6" ht="74" customHeight="1" x14ac:dyDescent="0.2">
      <c r="A61" s="35"/>
      <c r="B61" s="138" t="s">
        <v>66</v>
      </c>
      <c r="C61" s="139"/>
      <c r="D61" s="83"/>
      <c r="E61" s="83"/>
      <c r="F61" s="83"/>
    </row>
  </sheetData>
  <mergeCells count="2">
    <mergeCell ref="A1:F1"/>
    <mergeCell ref="B61:C61"/>
  </mergeCells>
  <pageMargins left="1" right="1" top="1" bottom="1" header="0.25" footer="0.25"/>
  <pageSetup orientation="portrait"/>
  <headerFooter>
    <oddFooter>&amp;C&amp;"Helvetica,Regular"&amp;12&amp;K000000&amp;P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B1:AE63"/>
  <sheetViews>
    <sheetView showGridLines="0" workbookViewId="0">
      <pane xSplit="2" ySplit="4" topLeftCell="I5" activePane="bottomRight" state="frozen"/>
      <selection pane="topRight"/>
      <selection pane="bottomLeft"/>
      <selection pane="bottomRight" activeCell="B2" sqref="B2:AE2"/>
    </sheetView>
  </sheetViews>
  <sheetFormatPr baseColWidth="10" defaultColWidth="12.25" defaultRowHeight="21.75" customHeight="1" x14ac:dyDescent="0.2"/>
  <cols>
    <col min="1" max="1" width="13.375" customWidth="1"/>
    <col min="2" max="2" width="22.25" style="84" customWidth="1"/>
    <col min="3" max="8" width="13" style="84" customWidth="1"/>
    <col min="9" max="28" width="13.75" style="84" customWidth="1"/>
    <col min="29" max="29" width="1.875" style="84" customWidth="1"/>
    <col min="30" max="30" width="10.875" style="84" customWidth="1"/>
    <col min="31" max="31" width="2.25" style="84" customWidth="1"/>
    <col min="32" max="256" width="12.25" customWidth="1"/>
  </cols>
  <sheetData>
    <row r="1" spans="2:31" ht="103" customHeight="1" x14ac:dyDescent="0.2"/>
    <row r="2" spans="2:31" ht="30" customHeight="1" x14ac:dyDescent="0.2">
      <c r="B2" s="135" t="s">
        <v>78</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row>
    <row r="3" spans="2:31" ht="22.5" customHeight="1" x14ac:dyDescent="0.25">
      <c r="B3" s="2"/>
      <c r="C3" s="4"/>
      <c r="D3" s="141"/>
      <c r="E3" s="142"/>
      <c r="F3" s="4"/>
      <c r="G3" s="4"/>
      <c r="H3" s="4"/>
      <c r="I3" s="4"/>
      <c r="J3" s="4"/>
      <c r="K3" s="4"/>
      <c r="L3" s="4"/>
      <c r="M3" s="4"/>
      <c r="N3" s="4"/>
      <c r="O3" s="4"/>
      <c r="P3" s="4"/>
      <c r="Q3" s="4"/>
      <c r="R3" s="4"/>
      <c r="S3" s="4"/>
      <c r="T3" s="4"/>
      <c r="U3" s="4"/>
      <c r="V3" s="4"/>
      <c r="W3" s="4"/>
      <c r="X3" s="4"/>
      <c r="Y3" s="4"/>
      <c r="Z3" s="4"/>
      <c r="AA3" s="4"/>
      <c r="AB3" s="4"/>
      <c r="AC3" s="4"/>
      <c r="AD3" s="4"/>
      <c r="AE3" s="5"/>
    </row>
    <row r="4" spans="2:31" ht="22.75" customHeight="1" x14ac:dyDescent="0.25">
      <c r="B4" s="6" t="s">
        <v>1</v>
      </c>
      <c r="C4" s="7">
        <v>1990</v>
      </c>
      <c r="D4" s="7">
        <v>1991</v>
      </c>
      <c r="E4" s="7">
        <v>1992</v>
      </c>
      <c r="F4" s="7">
        <v>1993</v>
      </c>
      <c r="G4" s="7">
        <v>1994</v>
      </c>
      <c r="H4" s="7">
        <v>1995</v>
      </c>
      <c r="I4" s="7">
        <v>1996</v>
      </c>
      <c r="J4" s="7">
        <v>1997</v>
      </c>
      <c r="K4" s="7">
        <v>1998</v>
      </c>
      <c r="L4" s="7">
        <v>1999</v>
      </c>
      <c r="M4" s="7">
        <v>2000</v>
      </c>
      <c r="N4" s="7">
        <v>2001</v>
      </c>
      <c r="O4" s="7">
        <v>2002</v>
      </c>
      <c r="P4" s="7">
        <v>2003</v>
      </c>
      <c r="Q4" s="7">
        <v>2004</v>
      </c>
      <c r="R4" s="7">
        <v>2005</v>
      </c>
      <c r="S4" s="7">
        <v>2006</v>
      </c>
      <c r="T4" s="7">
        <v>2007</v>
      </c>
      <c r="U4" s="7">
        <v>2008</v>
      </c>
      <c r="V4" s="7">
        <v>2009</v>
      </c>
      <c r="W4" s="7">
        <v>2010</v>
      </c>
      <c r="X4" s="7">
        <v>2011</v>
      </c>
      <c r="Y4" s="7">
        <v>2012</v>
      </c>
      <c r="Z4" s="7">
        <v>2013</v>
      </c>
      <c r="AA4" s="7">
        <v>2014</v>
      </c>
      <c r="AB4" s="7">
        <v>2015</v>
      </c>
      <c r="AC4" s="8"/>
      <c r="AD4" s="9" t="s">
        <v>2</v>
      </c>
      <c r="AE4" s="10"/>
    </row>
    <row r="5" spans="2:31" ht="23.25" customHeight="1" x14ac:dyDescent="0.2">
      <c r="B5" s="11" t="s">
        <v>3</v>
      </c>
      <c r="C5" s="12"/>
      <c r="D5" s="13"/>
      <c r="E5" s="13"/>
      <c r="F5" s="13"/>
      <c r="G5" s="13"/>
      <c r="H5" s="13"/>
      <c r="I5" s="13"/>
      <c r="J5" s="13"/>
      <c r="K5" s="13"/>
      <c r="L5" s="13"/>
      <c r="M5" s="13"/>
      <c r="N5" s="13"/>
      <c r="O5" s="13"/>
      <c r="P5" s="13"/>
      <c r="Q5" s="13"/>
      <c r="R5" s="13"/>
      <c r="S5" s="13"/>
      <c r="T5" s="13"/>
      <c r="U5" s="13"/>
      <c r="V5" s="13"/>
      <c r="W5" s="13"/>
      <c r="X5" s="13"/>
      <c r="Y5" s="13"/>
      <c r="Z5" s="13"/>
      <c r="AA5" s="13"/>
      <c r="AB5" s="13"/>
      <c r="AC5" s="14"/>
      <c r="AD5" s="15"/>
      <c r="AE5" s="14"/>
    </row>
    <row r="6" spans="2:31" ht="22.25" customHeight="1" x14ac:dyDescent="0.2">
      <c r="B6" s="16" t="s">
        <v>4</v>
      </c>
      <c r="C6" s="17">
        <v>1119937699544.002</v>
      </c>
      <c r="D6" s="18">
        <v>1264767410360.6621</v>
      </c>
      <c r="E6" s="18">
        <v>1477498491168.0681</v>
      </c>
      <c r="F6" s="18">
        <v>1722420215685.324</v>
      </c>
      <c r="G6" s="18">
        <v>1988672946724.0769</v>
      </c>
      <c r="H6" s="18">
        <v>2252435999045.1392</v>
      </c>
      <c r="I6" s="18">
        <v>2521268146625.875</v>
      </c>
      <c r="J6" s="18">
        <v>2801135411434.4028</v>
      </c>
      <c r="K6" s="18">
        <v>3053459681140.7178</v>
      </c>
      <c r="L6" s="18">
        <v>3337893886346.6392</v>
      </c>
      <c r="M6" s="18">
        <v>3703735543023.623</v>
      </c>
      <c r="N6" s="18">
        <v>4104067493100.8911</v>
      </c>
      <c r="O6" s="18">
        <v>4547550454320.5508</v>
      </c>
      <c r="P6" s="18">
        <v>5103705636533.6172</v>
      </c>
      <c r="Q6" s="18">
        <v>5774280247657.6074</v>
      </c>
      <c r="R6" s="18">
        <v>6639272569981.6055</v>
      </c>
      <c r="S6" s="18">
        <v>7713674311240.9248</v>
      </c>
      <c r="T6" s="18">
        <v>9045939220196.0039</v>
      </c>
      <c r="U6" s="18">
        <v>10113837808713.02</v>
      </c>
      <c r="V6" s="18">
        <v>11148547476068.471</v>
      </c>
      <c r="W6" s="18">
        <v>12484967820543.131</v>
      </c>
      <c r="X6" s="18">
        <v>13957939641687.65</v>
      </c>
      <c r="Y6" s="18">
        <v>15331823826058.551</v>
      </c>
      <c r="Z6" s="18">
        <v>16788029504906.58</v>
      </c>
      <c r="AA6" s="18">
        <v>18335662798929.949</v>
      </c>
      <c r="AB6" s="18">
        <v>19814368611847.949</v>
      </c>
      <c r="AC6" s="19"/>
      <c r="AD6" s="20">
        <f>(AB6-C6)/C6</f>
        <v>16.692384692394622</v>
      </c>
      <c r="AE6" s="19"/>
    </row>
    <row r="7" spans="2:31" ht="22.25" customHeight="1" x14ac:dyDescent="0.2">
      <c r="B7" s="16" t="s">
        <v>5</v>
      </c>
      <c r="C7" s="21">
        <v>99454695333.668091</v>
      </c>
      <c r="D7" s="22">
        <v>108624598154.84241</v>
      </c>
      <c r="E7" s="22">
        <v>118027838695.757</v>
      </c>
      <c r="F7" s="22">
        <v>128329161116.3183</v>
      </c>
      <c r="G7" s="22">
        <v>138971077786.108</v>
      </c>
      <c r="H7" s="22">
        <v>145237138371.62909</v>
      </c>
      <c r="I7" s="22">
        <v>154186289195.77951</v>
      </c>
      <c r="J7" s="22">
        <v>164822830484.91351</v>
      </c>
      <c r="K7" s="22">
        <v>156810429223.52802</v>
      </c>
      <c r="L7" s="22">
        <v>163201215140.82889</v>
      </c>
      <c r="M7" s="22">
        <v>179706225672.0657</v>
      </c>
      <c r="N7" s="22">
        <v>184832279061.85959</v>
      </c>
      <c r="O7" s="22">
        <v>190778757021.5567</v>
      </c>
      <c r="P7" s="22">
        <v>200530058083.25681</v>
      </c>
      <c r="Q7" s="22">
        <v>223970064483.35089</v>
      </c>
      <c r="R7" s="22">
        <v>248256275898.87509</v>
      </c>
      <c r="S7" s="22">
        <v>273878574353.57071</v>
      </c>
      <c r="T7" s="22">
        <v>299344195584.15363</v>
      </c>
      <c r="U7" s="22">
        <v>311710950792.98291</v>
      </c>
      <c r="V7" s="22">
        <v>306354574750.80341</v>
      </c>
      <c r="W7" s="22">
        <v>331082676665.98547</v>
      </c>
      <c r="X7" s="22">
        <v>354187869989.88361</v>
      </c>
      <c r="Y7" s="22">
        <v>366845212241.38702</v>
      </c>
      <c r="Z7" s="22">
        <v>384281099199.29761</v>
      </c>
      <c r="AA7" s="22">
        <v>401651768334.07538</v>
      </c>
      <c r="AB7" s="22">
        <v>415865944831.64429</v>
      </c>
      <c r="AC7" s="19"/>
      <c r="AD7" s="23">
        <f>(AB7-C7)/C7</f>
        <v>3.1814611510942155</v>
      </c>
      <c r="AE7" s="19"/>
    </row>
    <row r="8" spans="2:31" ht="22.25" customHeight="1" x14ac:dyDescent="0.2">
      <c r="B8" s="16" t="s">
        <v>6</v>
      </c>
      <c r="C8" s="17">
        <v>7996499053.6396847</v>
      </c>
      <c r="D8" s="18">
        <v>8568382117.7376661</v>
      </c>
      <c r="E8" s="18">
        <v>9929275183.4640045</v>
      </c>
      <c r="F8" s="18">
        <v>10694125575.427851</v>
      </c>
      <c r="G8" s="18">
        <v>11391344335.23123</v>
      </c>
      <c r="H8" s="18">
        <v>12012685663.48839</v>
      </c>
      <c r="I8" s="18">
        <v>12183055728.138651</v>
      </c>
      <c r="J8" s="18">
        <v>12354394458.54661</v>
      </c>
      <c r="K8" s="18">
        <v>11914001622.16729</v>
      </c>
      <c r="L8" s="18">
        <v>11806012414.723419</v>
      </c>
      <c r="M8" s="18">
        <v>12762916212.729271</v>
      </c>
      <c r="N8" s="18">
        <v>15073632571.43577</v>
      </c>
      <c r="O8" s="18">
        <v>16674410243.619049</v>
      </c>
      <c r="P8" s="18">
        <v>18988842695.783321</v>
      </c>
      <c r="Q8" s="18">
        <v>24731143918.663589</v>
      </c>
      <c r="R8" s="18">
        <v>27584321018.759418</v>
      </c>
      <c r="S8" s="18">
        <v>32217241013.277309</v>
      </c>
      <c r="T8" s="18">
        <v>37853126771.337959</v>
      </c>
      <c r="U8" s="18">
        <v>39905503552.917007</v>
      </c>
      <c r="V8" s="18">
        <v>40739762186.119247</v>
      </c>
      <c r="W8" s="18">
        <v>51655480931.781754</v>
      </c>
      <c r="X8" s="18">
        <v>64148196571.892189</v>
      </c>
      <c r="Y8" s="18">
        <v>71359595117.789413</v>
      </c>
      <c r="Z8" s="18">
        <v>80633859348.299652</v>
      </c>
      <c r="AA8" s="18">
        <v>81378103430.569534</v>
      </c>
      <c r="AB8" s="18">
        <v>65516088421.561996</v>
      </c>
      <c r="AC8" s="19"/>
      <c r="AD8" s="20">
        <f>(AB8-C8)/C8</f>
        <v>7.1930965016173802</v>
      </c>
      <c r="AE8" s="19"/>
    </row>
    <row r="9" spans="2:31" ht="22.25" customHeight="1" x14ac:dyDescent="0.2">
      <c r="B9" s="16" t="s">
        <v>7</v>
      </c>
      <c r="C9" s="21"/>
      <c r="D9" s="22"/>
      <c r="E9" s="22"/>
      <c r="F9" s="22"/>
      <c r="G9" s="22"/>
      <c r="H9" s="22"/>
      <c r="I9" s="22"/>
      <c r="J9" s="22"/>
      <c r="K9" s="22"/>
      <c r="L9" s="22"/>
      <c r="M9" s="22"/>
      <c r="N9" s="22"/>
      <c r="O9" s="22"/>
      <c r="P9" s="22"/>
      <c r="Q9" s="22"/>
      <c r="R9" s="22"/>
      <c r="S9" s="22"/>
      <c r="T9" s="22"/>
      <c r="U9" s="22"/>
      <c r="V9" s="22"/>
      <c r="W9" s="22"/>
      <c r="X9" s="22"/>
      <c r="Y9" s="22"/>
      <c r="Z9" s="22"/>
      <c r="AA9" s="22"/>
      <c r="AB9" s="22"/>
      <c r="AC9" s="19"/>
      <c r="AD9" s="23"/>
      <c r="AE9" s="19"/>
    </row>
    <row r="10" spans="2:31" ht="22.25" customHeight="1" x14ac:dyDescent="0.2">
      <c r="B10" s="16" t="s">
        <v>8</v>
      </c>
      <c r="C10" s="17">
        <v>2375575224752.396</v>
      </c>
      <c r="D10" s="18">
        <v>2536247367658.457</v>
      </c>
      <c r="E10" s="18">
        <v>2615308563147.4482</v>
      </c>
      <c r="F10" s="18">
        <v>2682113852065.3828</v>
      </c>
      <c r="G10" s="18">
        <v>2762847874835.1001</v>
      </c>
      <c r="H10" s="18">
        <v>2875255184700.9409</v>
      </c>
      <c r="I10" s="18">
        <v>3004160253185.3159</v>
      </c>
      <c r="J10" s="18">
        <v>3104332234309.9199</v>
      </c>
      <c r="K10" s="18">
        <v>3075162889742.1348</v>
      </c>
      <c r="L10" s="18">
        <v>3115998976522.0928</v>
      </c>
      <c r="M10" s="18">
        <v>3290078835221.4941</v>
      </c>
      <c r="N10" s="18">
        <v>3377017878823.0859</v>
      </c>
      <c r="O10" s="18">
        <v>3471742375483.8359</v>
      </c>
      <c r="P10" s="18">
        <v>3568591160234.4321</v>
      </c>
      <c r="Q10" s="18">
        <v>3753278803472.1938</v>
      </c>
      <c r="R10" s="18">
        <v>3889582368710.6851</v>
      </c>
      <c r="S10" s="18">
        <v>4064562437825.2192</v>
      </c>
      <c r="T10" s="18">
        <v>4264208076414.8452</v>
      </c>
      <c r="U10" s="18">
        <v>4289492989453.606</v>
      </c>
      <c r="V10" s="18">
        <v>4079240941506.3691</v>
      </c>
      <c r="W10" s="18">
        <v>4323768300607.0581</v>
      </c>
      <c r="X10" s="18">
        <v>4388645064778.7588</v>
      </c>
      <c r="Y10" s="18">
        <v>4558488478793.1543</v>
      </c>
      <c r="Z10" s="18">
        <v>4662924630743.6133</v>
      </c>
      <c r="AA10" s="18">
        <v>4650126624442.2852</v>
      </c>
      <c r="AB10" s="18">
        <v>4738293560881.7393</v>
      </c>
      <c r="AC10" s="19"/>
      <c r="AD10" s="20">
        <f>(AB10-C10)/C10</f>
        <v>0.9945878840252711</v>
      </c>
      <c r="AE10" s="19"/>
    </row>
    <row r="11" spans="2:31" ht="22.25" customHeight="1" x14ac:dyDescent="0.2">
      <c r="B11" s="16" t="s">
        <v>9</v>
      </c>
      <c r="C11" s="21">
        <v>7231401427.5581179</v>
      </c>
      <c r="D11" s="22">
        <v>6822509251.4378328</v>
      </c>
      <c r="E11" s="22">
        <v>6332112680.1551266</v>
      </c>
      <c r="F11" s="22">
        <v>6277344724.027112</v>
      </c>
      <c r="G11" s="22">
        <v>6547768847.0322781</v>
      </c>
      <c r="H11" s="22">
        <v>7110555811.4580393</v>
      </c>
      <c r="I11" s="22">
        <v>7402191710.3810492</v>
      </c>
      <c r="J11" s="22">
        <v>7822259400.2003832</v>
      </c>
      <c r="K11" s="22">
        <v>8171244784.0510883</v>
      </c>
      <c r="L11" s="22">
        <v>8551017883.0515032</v>
      </c>
      <c r="M11" s="22">
        <v>8845827975.7430706</v>
      </c>
      <c r="N11" s="22">
        <v>9314559623.1794643</v>
      </c>
      <c r="O11" s="22">
        <v>9905173510.0300789</v>
      </c>
      <c r="P11" s="22">
        <v>10810344636.57605</v>
      </c>
      <c r="Q11" s="22">
        <v>12287826453.314569</v>
      </c>
      <c r="R11" s="22">
        <v>13603201461.36762</v>
      </c>
      <c r="S11" s="22">
        <v>15220808721.109831</v>
      </c>
      <c r="T11" s="22">
        <v>17227228960.106171</v>
      </c>
      <c r="U11" s="22">
        <v>19128524324.099152</v>
      </c>
      <c r="V11" s="22">
        <v>19029285854.027451</v>
      </c>
      <c r="W11" s="22">
        <v>20487738265.55312</v>
      </c>
      <c r="X11" s="22">
        <v>24526362150.259392</v>
      </c>
      <c r="Y11" s="22">
        <v>28055413464.546719</v>
      </c>
      <c r="Z11" s="22">
        <v>31829442759.158489</v>
      </c>
      <c r="AA11" s="22">
        <v>34954059827.298447</v>
      </c>
      <c r="AB11" s="22">
        <v>36162929570.005783</v>
      </c>
      <c r="AC11" s="19"/>
      <c r="AD11" s="23">
        <f>(AB11-C11)/C11</f>
        <v>4.0008189881691019</v>
      </c>
      <c r="AE11" s="19"/>
    </row>
    <row r="12" spans="2:31" ht="22.25" customHeight="1" x14ac:dyDescent="0.2">
      <c r="B12" s="16" t="s">
        <v>10</v>
      </c>
      <c r="C12" s="17">
        <v>361655817840.315</v>
      </c>
      <c r="D12" s="18">
        <v>412739097885.71252</v>
      </c>
      <c r="E12" s="18">
        <v>446943054025.59198</v>
      </c>
      <c r="F12" s="18">
        <v>487618632357.4541</v>
      </c>
      <c r="G12" s="18">
        <v>539636954632.62433</v>
      </c>
      <c r="H12" s="18">
        <v>602983010047.62219</v>
      </c>
      <c r="I12" s="18">
        <v>662678500465.92346</v>
      </c>
      <c r="J12" s="18">
        <v>711434906553.47656</v>
      </c>
      <c r="K12" s="18">
        <v>680240580493.97241</v>
      </c>
      <c r="L12" s="18">
        <v>765858238155.27124</v>
      </c>
      <c r="M12" s="18">
        <v>850051490863.89746</v>
      </c>
      <c r="N12" s="18">
        <v>908767383503.31079</v>
      </c>
      <c r="O12" s="18">
        <v>989824399774.37988</v>
      </c>
      <c r="P12" s="18">
        <v>1023674579493.54</v>
      </c>
      <c r="Q12" s="18">
        <v>1103360293716.9141</v>
      </c>
      <c r="R12" s="18">
        <v>1165894061000.23</v>
      </c>
      <c r="S12" s="18">
        <v>1251054256349.21</v>
      </c>
      <c r="T12" s="18">
        <v>1354518051058.72</v>
      </c>
      <c r="U12" s="18">
        <v>1405710904231.5979</v>
      </c>
      <c r="V12" s="18">
        <v>1396413622348.572</v>
      </c>
      <c r="W12" s="18">
        <v>1505298908340.887</v>
      </c>
      <c r="X12" s="18">
        <v>1559446833866.6599</v>
      </c>
      <c r="Y12" s="18">
        <v>1611272797666.698</v>
      </c>
      <c r="Z12" s="18">
        <v>1640376823281.637</v>
      </c>
      <c r="AA12" s="18">
        <v>1685033240564.1641</v>
      </c>
      <c r="AB12" s="18">
        <v>1748776398234.2151</v>
      </c>
      <c r="AC12" s="19"/>
      <c r="AD12" s="20">
        <f>(AB12-C12)/C12</f>
        <v>3.8354714951837643</v>
      </c>
      <c r="AE12" s="19"/>
    </row>
    <row r="13" spans="2:31" ht="22.25" customHeight="1" x14ac:dyDescent="0.2">
      <c r="B13" s="16" t="s">
        <v>62</v>
      </c>
      <c r="C13" s="21"/>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19"/>
      <c r="AD13" s="23"/>
      <c r="AE13" s="19"/>
    </row>
    <row r="14" spans="2:31" ht="22.25" customHeight="1" x14ac:dyDescent="0.2">
      <c r="B14" s="24" t="s">
        <v>12</v>
      </c>
      <c r="C14" s="25"/>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19"/>
      <c r="AD14" s="85"/>
      <c r="AE14" s="19"/>
    </row>
    <row r="15" spans="2:31" ht="22.25" customHeight="1" x14ac:dyDescent="0.2">
      <c r="B15" s="24" t="s">
        <v>13</v>
      </c>
      <c r="C15" s="25"/>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19"/>
      <c r="AD15" s="85"/>
      <c r="AE15" s="19"/>
    </row>
    <row r="16" spans="2:31" ht="22.25" customHeight="1" x14ac:dyDescent="0.2">
      <c r="B16" s="16" t="s">
        <v>14</v>
      </c>
      <c r="C16" s="17">
        <v>137894736337.15201</v>
      </c>
      <c r="D16" s="18">
        <v>126811276794.9951</v>
      </c>
      <c r="E16" s="18">
        <v>122827797781.9297</v>
      </c>
      <c r="F16" s="18">
        <v>114181174573.4646</v>
      </c>
      <c r="G16" s="18">
        <v>101918102876.983</v>
      </c>
      <c r="H16" s="18">
        <v>95512194576.758682</v>
      </c>
      <c r="I16" s="18">
        <v>97742099827.595062</v>
      </c>
      <c r="J16" s="18">
        <v>101105013738.90289</v>
      </c>
      <c r="K16" s="18">
        <v>100260419187.86909</v>
      </c>
      <c r="L16" s="18">
        <v>104543183933.3</v>
      </c>
      <c r="M16" s="18">
        <v>117400449100.2146</v>
      </c>
      <c r="N16" s="18">
        <v>136286133986.032</v>
      </c>
      <c r="O16" s="18">
        <v>151939368949.60431</v>
      </c>
      <c r="P16" s="18">
        <v>169381254119.6853</v>
      </c>
      <c r="Q16" s="18">
        <v>190746487868.13101</v>
      </c>
      <c r="R16" s="18">
        <v>215981769743.24081</v>
      </c>
      <c r="S16" s="18">
        <v>246437357267.31711</v>
      </c>
      <c r="T16" s="18">
        <v>275512518050.21082</v>
      </c>
      <c r="U16" s="18">
        <v>290187266911.24127</v>
      </c>
      <c r="V16" s="18">
        <v>295899742495.39789</v>
      </c>
      <c r="W16" s="18">
        <v>321378213209.37238</v>
      </c>
      <c r="X16" s="18">
        <v>352286473300.14209</v>
      </c>
      <c r="Y16" s="18">
        <v>375997008538.61688</v>
      </c>
      <c r="Z16" s="18">
        <v>404993550091.08618</v>
      </c>
      <c r="AA16" s="18">
        <v>429558621959.24548</v>
      </c>
      <c r="AB16" s="18">
        <v>439390495449.36212</v>
      </c>
      <c r="AC16" s="19"/>
      <c r="AD16" s="20">
        <f>(AB16-C16)/C16</f>
        <v>2.1864196351560099</v>
      </c>
      <c r="AE16" s="19"/>
    </row>
    <row r="17" spans="2:31" ht="22.25" customHeight="1" x14ac:dyDescent="0.2">
      <c r="B17" s="16" t="s">
        <v>15</v>
      </c>
      <c r="C17" s="21">
        <v>9861724967.9550743</v>
      </c>
      <c r="D17" s="22">
        <v>9389952233.2802963</v>
      </c>
      <c r="E17" s="22">
        <v>8270129214.535574</v>
      </c>
      <c r="F17" s="22">
        <v>7157972083.7660017</v>
      </c>
      <c r="G17" s="22">
        <v>5842017242.6513872</v>
      </c>
      <c r="H17" s="22">
        <v>5640393524.6115017</v>
      </c>
      <c r="I17" s="22">
        <v>6150250536.4145098</v>
      </c>
      <c r="J17" s="22">
        <v>6875756859.3084974</v>
      </c>
      <c r="K17" s="22">
        <v>7097851983.9967928</v>
      </c>
      <c r="L17" s="22">
        <v>7469925417.2282925</v>
      </c>
      <c r="M17" s="22">
        <v>8054497778.9549532</v>
      </c>
      <c r="N17" s="22">
        <v>8676446670.696558</v>
      </c>
      <c r="O17" s="22">
        <v>8808112185.698185</v>
      </c>
      <c r="P17" s="22">
        <v>9615335190.9764767</v>
      </c>
      <c r="Q17" s="22">
        <v>10573964871.737789</v>
      </c>
      <c r="R17" s="22">
        <v>10895037130.71665</v>
      </c>
      <c r="S17" s="22">
        <v>11578209849.71818</v>
      </c>
      <c r="T17" s="22">
        <v>12901780542.0135</v>
      </c>
      <c r="U17" s="22">
        <v>14260084574.987961</v>
      </c>
      <c r="V17" s="22">
        <v>14783094422.92231</v>
      </c>
      <c r="W17" s="22">
        <v>14893084056.05373</v>
      </c>
      <c r="X17" s="22">
        <v>16105958461.36694</v>
      </c>
      <c r="Y17" s="22">
        <v>16388179550.609159</v>
      </c>
      <c r="Z17" s="22">
        <v>18470586534.053982</v>
      </c>
      <c r="AA17" s="22">
        <v>19557845557.150089</v>
      </c>
      <c r="AB17" s="22">
        <v>20454089362.598419</v>
      </c>
      <c r="AC17" s="19"/>
      <c r="AD17" s="23">
        <f>(AB17-C17)/C17</f>
        <v>1.0740884002608497</v>
      </c>
      <c r="AE17" s="19"/>
    </row>
    <row r="18" spans="2:31" ht="22.25" customHeight="1" x14ac:dyDescent="0.2">
      <c r="B18" s="16" t="s">
        <v>16</v>
      </c>
      <c r="C18" s="17">
        <v>12446712432.394621</v>
      </c>
      <c r="D18" s="18">
        <v>11947871795.09844</v>
      </c>
      <c r="E18" s="18">
        <v>8676362870.008749</v>
      </c>
      <c r="F18" s="18">
        <v>7426017661.9380646</v>
      </c>
      <c r="G18" s="18">
        <v>5968650007.2853308</v>
      </c>
      <c r="H18" s="18">
        <v>5337587767.1943941</v>
      </c>
      <c r="I18" s="18">
        <v>4527378627.4627466</v>
      </c>
      <c r="J18" s="18">
        <v>4683147387.2124004</v>
      </c>
      <c r="K18" s="18">
        <v>4984872062.2400885</v>
      </c>
      <c r="L18" s="18">
        <v>5248419429.870286</v>
      </c>
      <c r="M18" s="18">
        <v>5813379712.8259745</v>
      </c>
      <c r="N18" s="18">
        <v>6552338746.4452848</v>
      </c>
      <c r="O18" s="18">
        <v>7371441237.9861498</v>
      </c>
      <c r="P18" s="18">
        <v>8345459218.1714277</v>
      </c>
      <c r="Q18" s="18">
        <v>9458154638.5454884</v>
      </c>
      <c r="R18" s="18">
        <v>10416569969.926331</v>
      </c>
      <c r="S18" s="18">
        <v>11488156610.093081</v>
      </c>
      <c r="T18" s="18">
        <v>12713819079.50025</v>
      </c>
      <c r="U18" s="18">
        <v>13987308627.184549</v>
      </c>
      <c r="V18" s="18">
        <v>14629087509.61161</v>
      </c>
      <c r="W18" s="18">
        <v>15770264219.86429</v>
      </c>
      <c r="X18" s="18">
        <v>17286955072.72435</v>
      </c>
      <c r="Y18" s="18">
        <v>18925793765.085812</v>
      </c>
      <c r="Z18" s="18">
        <v>20654573839.526772</v>
      </c>
      <c r="AA18" s="18">
        <v>22432838147.875141</v>
      </c>
      <c r="AB18" s="18">
        <v>24034649524.62001</v>
      </c>
      <c r="AC18" s="19"/>
      <c r="AD18" s="20">
        <f>(AB18-C18)/C18</f>
        <v>0.93100384179085494</v>
      </c>
      <c r="AE18" s="19"/>
    </row>
    <row r="19" spans="2:31" ht="22.25" customHeight="1" x14ac:dyDescent="0.2">
      <c r="B19" s="16" t="s">
        <v>17</v>
      </c>
      <c r="C19" s="21">
        <v>19802771781.75671</v>
      </c>
      <c r="D19" s="22">
        <v>19519584833.486519</v>
      </c>
      <c r="E19" s="22">
        <v>16976652717.47801</v>
      </c>
      <c r="F19" s="22">
        <v>17641280281.977379</v>
      </c>
      <c r="G19" s="22">
        <v>14899844446.42909</v>
      </c>
      <c r="H19" s="22">
        <v>14115437090.207161</v>
      </c>
      <c r="I19" s="22">
        <v>15336119979.2953</v>
      </c>
      <c r="J19" s="22">
        <v>13820357997.84889</v>
      </c>
      <c r="K19" s="22">
        <v>14962238782.42548</v>
      </c>
      <c r="L19" s="22">
        <v>17697758638.132641</v>
      </c>
      <c r="M19" s="22">
        <v>19090401207.420151</v>
      </c>
      <c r="N19" s="22">
        <v>20373608062.79491</v>
      </c>
      <c r="O19" s="22">
        <v>20739569517.089642</v>
      </c>
      <c r="P19" s="22">
        <v>21844587697.902691</v>
      </c>
      <c r="Q19" s="22">
        <v>23567607045.74353</v>
      </c>
      <c r="R19" s="22">
        <v>27498116718.18911</v>
      </c>
      <c r="S19" s="22">
        <v>31451328623.222649</v>
      </c>
      <c r="T19" s="22">
        <v>35859220071.83506</v>
      </c>
      <c r="U19" s="22">
        <v>41937346902.397339</v>
      </c>
      <c r="V19" s="22">
        <v>44833439597.950928</v>
      </c>
      <c r="W19" s="22">
        <v>49556065690.823433</v>
      </c>
      <c r="X19" s="22">
        <v>58014358231.611794</v>
      </c>
      <c r="Y19" s="22">
        <v>65641226951.250099</v>
      </c>
      <c r="Z19" s="22">
        <v>73504873903.782394</v>
      </c>
      <c r="AA19" s="22">
        <v>82527419193.762665</v>
      </c>
      <c r="AB19" s="22">
        <v>88837346248.445419</v>
      </c>
      <c r="AC19" s="19"/>
      <c r="AD19" s="23">
        <f>(AB19-C19)/C19</f>
        <v>3.4861066535285108</v>
      </c>
      <c r="AE19" s="19"/>
    </row>
    <row r="20" spans="2:31" ht="23.25" customHeight="1" x14ac:dyDescent="0.2">
      <c r="B20" s="86" t="s">
        <v>18</v>
      </c>
      <c r="C20" s="17">
        <v>40710368868.17115</v>
      </c>
      <c r="D20" s="18">
        <v>41858456958.156929</v>
      </c>
      <c r="E20" s="18">
        <v>38017625792.520241</v>
      </c>
      <c r="F20" s="18">
        <v>38026954733.404793</v>
      </c>
      <c r="G20" s="18">
        <v>36816735480.445877</v>
      </c>
      <c r="H20" s="18">
        <v>37246352009.656067</v>
      </c>
      <c r="I20" s="18">
        <v>38571051237.235222</v>
      </c>
      <c r="J20" s="18">
        <v>41271218385.761932</v>
      </c>
      <c r="K20" s="18">
        <v>43513038866.092857</v>
      </c>
      <c r="L20" s="18">
        <v>46078622346.181793</v>
      </c>
      <c r="M20" s="18">
        <v>48917982240.375999</v>
      </c>
      <c r="N20" s="18">
        <v>52134151107.646606</v>
      </c>
      <c r="O20" s="18">
        <v>55051854291.98703</v>
      </c>
      <c r="P20" s="18">
        <v>58507903247.74398</v>
      </c>
      <c r="Q20" s="18">
        <v>64745693914.701111</v>
      </c>
      <c r="R20" s="18">
        <v>71507004459.477386</v>
      </c>
      <c r="S20" s="18">
        <v>79084274281.443588</v>
      </c>
      <c r="T20" s="18">
        <v>89243855759.180588</v>
      </c>
      <c r="U20" s="18">
        <v>99183976971.014511</v>
      </c>
      <c r="V20" s="18">
        <v>108032128949.1468</v>
      </c>
      <c r="W20" s="18">
        <v>118646462895.9064</v>
      </c>
      <c r="X20" s="18">
        <v>131147044195.4959</v>
      </c>
      <c r="Y20" s="18">
        <v>144514993171.38821</v>
      </c>
      <c r="Z20" s="18">
        <v>158596834200.79419</v>
      </c>
      <c r="AA20" s="18">
        <v>174512613573.74631</v>
      </c>
      <c r="AB20" s="18">
        <v>190501449102.91711</v>
      </c>
      <c r="AC20" s="14"/>
      <c r="AD20" s="20">
        <f>(AB20-C20)/C20</f>
        <v>3.6794331370418529</v>
      </c>
      <c r="AE20" s="14"/>
    </row>
    <row r="21" spans="2:31" ht="22.25" customHeight="1" x14ac:dyDescent="0.2">
      <c r="B21" s="24" t="s">
        <v>19</v>
      </c>
      <c r="C21" s="25"/>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19"/>
      <c r="AD21" s="85"/>
      <c r="AE21" s="19"/>
    </row>
    <row r="22" spans="2:31" ht="22.25" customHeight="1" x14ac:dyDescent="0.2">
      <c r="B22" s="16" t="s">
        <v>20</v>
      </c>
      <c r="C22" s="87" t="s">
        <v>67</v>
      </c>
      <c r="D22" s="88" t="s">
        <v>67</v>
      </c>
      <c r="E22" s="88" t="s">
        <v>67</v>
      </c>
      <c r="F22" s="88" t="s">
        <v>67</v>
      </c>
      <c r="G22" s="88" t="s">
        <v>67</v>
      </c>
      <c r="H22" s="88" t="s">
        <v>67</v>
      </c>
      <c r="I22" s="88" t="s">
        <v>67</v>
      </c>
      <c r="J22" s="88" t="s">
        <v>67</v>
      </c>
      <c r="K22" s="88" t="s">
        <v>67</v>
      </c>
      <c r="L22" s="88" t="s">
        <v>67</v>
      </c>
      <c r="M22" s="88" t="s">
        <v>67</v>
      </c>
      <c r="N22" s="88" t="s">
        <v>67</v>
      </c>
      <c r="O22" s="30">
        <v>19243809662.7756</v>
      </c>
      <c r="P22" s="30">
        <v>21284923743.126041</v>
      </c>
      <c r="Q22" s="30">
        <v>22101051954.637421</v>
      </c>
      <c r="R22" s="30">
        <v>25361507049.87611</v>
      </c>
      <c r="S22" s="30">
        <v>27592569518.501289</v>
      </c>
      <c r="T22" s="30">
        <v>32219074824.520649</v>
      </c>
      <c r="U22" s="30">
        <v>34037462001.32888</v>
      </c>
      <c r="V22" s="30">
        <v>41505186409.26017</v>
      </c>
      <c r="W22" s="30">
        <v>45555113006.350128</v>
      </c>
      <c r="X22" s="30">
        <v>49338254430.556969</v>
      </c>
      <c r="Y22" s="30">
        <v>57500127993.255951</v>
      </c>
      <c r="Z22" s="30">
        <v>59573450332.327454</v>
      </c>
      <c r="AA22" s="30">
        <v>61435943661.563133</v>
      </c>
      <c r="AB22" s="30">
        <v>62619006135.052261</v>
      </c>
      <c r="AC22" s="19"/>
      <c r="AD22" s="20">
        <f>(AB22-O22)/O22</f>
        <v>2.2539817859547724</v>
      </c>
      <c r="AE22" s="19"/>
    </row>
    <row r="23" spans="2:31" ht="22.25" customHeight="1" x14ac:dyDescent="0.2">
      <c r="B23" s="16" t="s">
        <v>21</v>
      </c>
      <c r="C23" s="21">
        <v>88395044692.349594</v>
      </c>
      <c r="D23" s="22">
        <v>94520597789.655579</v>
      </c>
      <c r="E23" s="22">
        <v>101936972087.39211</v>
      </c>
      <c r="F23" s="22">
        <v>109279414286.93359</v>
      </c>
      <c r="G23" s="22">
        <v>115946602029.6963</v>
      </c>
      <c r="H23" s="22">
        <v>124426667319.5257</v>
      </c>
      <c r="I23" s="22">
        <v>132428597254.6338</v>
      </c>
      <c r="J23" s="22">
        <v>140742788887.8508</v>
      </c>
      <c r="K23" s="22">
        <v>149635575668.41501</v>
      </c>
      <c r="L23" s="22">
        <v>159020639186.07999</v>
      </c>
      <c r="M23" s="22">
        <v>171248156731.9939</v>
      </c>
      <c r="N23" s="22">
        <v>184043639225.26031</v>
      </c>
      <c r="O23" s="22">
        <v>194031856405.8219</v>
      </c>
      <c r="P23" s="22">
        <v>207280610211.28421</v>
      </c>
      <c r="Q23" s="22">
        <v>224139419248.384</v>
      </c>
      <c r="R23" s="22">
        <v>246472416034.39871</v>
      </c>
      <c r="S23" s="22">
        <v>270994233918.3512</v>
      </c>
      <c r="T23" s="22">
        <v>297843872857.01801</v>
      </c>
      <c r="U23" s="22">
        <v>321949477684.35059</v>
      </c>
      <c r="V23" s="22">
        <v>340760579977.76752</v>
      </c>
      <c r="W23" s="22">
        <v>364140854585.65332</v>
      </c>
      <c r="X23" s="22">
        <v>395684471605.03912</v>
      </c>
      <c r="Y23" s="22">
        <v>429252817813.65057</v>
      </c>
      <c r="Z23" s="22">
        <v>462415702168.17273</v>
      </c>
      <c r="AA23" s="22">
        <v>499223805274.5282</v>
      </c>
      <c r="AB23" s="22">
        <v>537659320618.29938</v>
      </c>
      <c r="AC23" s="19"/>
      <c r="AD23" s="23">
        <f>(AB23-C23)/C23</f>
        <v>5.0824599669536976</v>
      </c>
      <c r="AE23" s="19"/>
    </row>
    <row r="24" spans="2:31" ht="22.25" customHeight="1" x14ac:dyDescent="0.2">
      <c r="B24" s="16" t="s">
        <v>22</v>
      </c>
      <c r="C24" s="17">
        <v>807467719.93531322</v>
      </c>
      <c r="D24" s="18">
        <v>830941297.34134245</v>
      </c>
      <c r="E24" s="18">
        <v>888985219.7694155</v>
      </c>
      <c r="F24" s="18">
        <v>928215150.10089147</v>
      </c>
      <c r="G24" s="18">
        <v>994907511.86407387</v>
      </c>
      <c r="H24" s="18">
        <v>1087506908.1727829</v>
      </c>
      <c r="I24" s="18">
        <v>1168986422.0389299</v>
      </c>
      <c r="J24" s="18">
        <v>1252888266.9465389</v>
      </c>
      <c r="K24" s="18">
        <v>1341385646.5536339</v>
      </c>
      <c r="L24" s="18">
        <v>1470647930.6941371</v>
      </c>
      <c r="M24" s="18">
        <v>1608393321.7217021</v>
      </c>
      <c r="N24" s="18">
        <v>1780002948.124604</v>
      </c>
      <c r="O24" s="18">
        <v>2001215500.9487081</v>
      </c>
      <c r="P24" s="18">
        <v>2197559185.2042308</v>
      </c>
      <c r="Q24" s="18">
        <v>2391126002.7545352</v>
      </c>
      <c r="R24" s="18">
        <v>2643853103.0940061</v>
      </c>
      <c r="S24" s="18">
        <v>2911729974.1303358</v>
      </c>
      <c r="T24" s="18">
        <v>3525063410.0106339</v>
      </c>
      <c r="U24" s="18">
        <v>3765596225.8591089</v>
      </c>
      <c r="V24" s="18">
        <v>4046781423.4200058</v>
      </c>
      <c r="W24" s="18">
        <v>4576726813.7295341</v>
      </c>
      <c r="X24" s="18">
        <v>5039821055.2725334</v>
      </c>
      <c r="Y24" s="18">
        <v>5392970630.4025183</v>
      </c>
      <c r="Z24" s="18">
        <v>5597477745.427393</v>
      </c>
      <c r="AA24" s="18">
        <v>6025050637.4624443</v>
      </c>
      <c r="AB24" s="18">
        <v>6485191776.0007734</v>
      </c>
      <c r="AC24" s="19"/>
      <c r="AD24" s="20">
        <f>(AB24-C24)/C24</f>
        <v>7.0315183082740527</v>
      </c>
      <c r="AE24" s="19"/>
    </row>
    <row r="25" spans="2:31" ht="22.25" customHeight="1" x14ac:dyDescent="0.2">
      <c r="B25" s="16" t="s">
        <v>23</v>
      </c>
      <c r="C25" s="21">
        <v>997733988118.85706</v>
      </c>
      <c r="D25" s="22">
        <v>1041839031417.577</v>
      </c>
      <c r="E25" s="22">
        <v>1124008048540.511</v>
      </c>
      <c r="F25" s="22">
        <v>1205420750560.8181</v>
      </c>
      <c r="G25" s="22">
        <v>1313049969098.428</v>
      </c>
      <c r="H25" s="22">
        <v>1441967156977.563</v>
      </c>
      <c r="I25" s="22">
        <v>1579139996460.3911</v>
      </c>
      <c r="J25" s="22">
        <v>1671213922521.5481</v>
      </c>
      <c r="K25" s="22">
        <v>1793827358017.499</v>
      </c>
      <c r="L25" s="22">
        <v>1982384551721.5769</v>
      </c>
      <c r="M25" s="22">
        <v>2105369974080.9021</v>
      </c>
      <c r="N25" s="22">
        <v>2257226111387.0571</v>
      </c>
      <c r="O25" s="22">
        <v>2379059793108.4492</v>
      </c>
      <c r="P25" s="22">
        <v>2617231707708.6182</v>
      </c>
      <c r="Q25" s="22">
        <v>2902261757020.8018</v>
      </c>
      <c r="R25" s="22">
        <v>3273786728929.1538</v>
      </c>
      <c r="S25" s="22">
        <v>3686966082507.9321</v>
      </c>
      <c r="T25" s="22">
        <v>4110916828189.5542</v>
      </c>
      <c r="U25" s="22">
        <v>4354648768056.3159</v>
      </c>
      <c r="V25" s="22">
        <v>4759788614975.2637</v>
      </c>
      <c r="W25" s="22">
        <v>5312239309368.2227</v>
      </c>
      <c r="X25" s="22">
        <v>5781843853973.6592</v>
      </c>
      <c r="Y25" s="22">
        <v>6219188945289.3369</v>
      </c>
      <c r="Z25" s="22">
        <v>6739177641586.5479</v>
      </c>
      <c r="AA25" s="22">
        <v>7356722658886.9463</v>
      </c>
      <c r="AB25" s="22">
        <v>7998277690819.4424</v>
      </c>
      <c r="AC25" s="19"/>
      <c r="AD25" s="23">
        <f>(AB25-C25)/C25</f>
        <v>7.0164430460061977</v>
      </c>
      <c r="AE25" s="19"/>
    </row>
    <row r="26" spans="2:31" ht="22.25" customHeight="1" x14ac:dyDescent="0.2">
      <c r="B26" s="16" t="s">
        <v>24</v>
      </c>
      <c r="C26" s="17">
        <v>369345242842.01801</v>
      </c>
      <c r="D26" s="18">
        <v>430168722641.61877</v>
      </c>
      <c r="E26" s="18">
        <v>454484920213.034</v>
      </c>
      <c r="F26" s="18">
        <v>458453713372.42078</v>
      </c>
      <c r="G26" s="18">
        <v>460258668424.11072</v>
      </c>
      <c r="H26" s="18">
        <v>481139680115.21832</v>
      </c>
      <c r="I26" s="18">
        <v>521035838661.89319</v>
      </c>
      <c r="J26" s="18">
        <v>537109872712.89508</v>
      </c>
      <c r="K26" s="18">
        <v>554232083794.94336</v>
      </c>
      <c r="L26" s="18">
        <v>573983063108.17993</v>
      </c>
      <c r="M26" s="18">
        <v>621359989136.28906</v>
      </c>
      <c r="N26" s="18">
        <v>650722907465.62354</v>
      </c>
      <c r="O26" s="18">
        <v>714090134793.40796</v>
      </c>
      <c r="P26" s="18">
        <v>791252052139.43774</v>
      </c>
      <c r="Q26" s="18">
        <v>848266773966.35217</v>
      </c>
      <c r="R26" s="18">
        <v>912410578574.92212</v>
      </c>
      <c r="S26" s="18">
        <v>994087460156.79749</v>
      </c>
      <c r="T26" s="18">
        <v>1113577922417.1431</v>
      </c>
      <c r="U26" s="18">
        <v>1145909850122.6311</v>
      </c>
      <c r="V26" s="18">
        <v>1181338221133.9561</v>
      </c>
      <c r="W26" s="18">
        <v>1274416526701.9839</v>
      </c>
      <c r="X26" s="18">
        <v>1349501772422.7161</v>
      </c>
      <c r="Y26" s="18">
        <v>1283533116527.3601</v>
      </c>
      <c r="Z26" s="18">
        <v>1279330315163.51</v>
      </c>
      <c r="AA26" s="18">
        <v>1358795357282.8799</v>
      </c>
      <c r="AB26" s="83" t="s">
        <v>67</v>
      </c>
      <c r="AC26" s="19"/>
      <c r="AD26" s="20">
        <f>(AA26-C26)/C26</f>
        <v>2.6789301706644277</v>
      </c>
      <c r="AE26" s="19"/>
    </row>
    <row r="27" spans="2:31" ht="22.25" customHeight="1" x14ac:dyDescent="0.2">
      <c r="B27" s="16" t="s">
        <v>25</v>
      </c>
      <c r="C27" s="42" t="s">
        <v>67</v>
      </c>
      <c r="D27" s="44" t="s">
        <v>67</v>
      </c>
      <c r="E27" s="44" t="s">
        <v>67</v>
      </c>
      <c r="F27" s="44" t="s">
        <v>67</v>
      </c>
      <c r="G27" s="44" t="s">
        <v>67</v>
      </c>
      <c r="H27" s="44" t="s">
        <v>67</v>
      </c>
      <c r="I27" s="44" t="s">
        <v>67</v>
      </c>
      <c r="J27" s="44" t="s">
        <v>67</v>
      </c>
      <c r="K27" s="44" t="s">
        <v>67</v>
      </c>
      <c r="L27" s="44" t="s">
        <v>67</v>
      </c>
      <c r="M27" s="44" t="s">
        <v>67</v>
      </c>
      <c r="N27" s="22">
        <v>1650601619.2069919</v>
      </c>
      <c r="O27" s="22">
        <v>1766324483.271112</v>
      </c>
      <c r="P27" s="22">
        <v>2063681483.585773</v>
      </c>
      <c r="Q27" s="22">
        <v>2399473634.998877</v>
      </c>
      <c r="R27" s="22">
        <v>2275456217.7674298</v>
      </c>
      <c r="S27" s="22">
        <v>2811812281.2801542</v>
      </c>
      <c r="T27" s="22">
        <v>3180273096.12012</v>
      </c>
      <c r="U27" s="22">
        <v>3653559393.1654048</v>
      </c>
      <c r="V27" s="22">
        <v>3485322222.720335</v>
      </c>
      <c r="W27" s="22">
        <v>3780726011.284071</v>
      </c>
      <c r="X27" s="22">
        <v>4194858489.0149932</v>
      </c>
      <c r="Y27" s="22">
        <v>4378783238.665432</v>
      </c>
      <c r="Z27" s="22">
        <v>4658618260.0624342</v>
      </c>
      <c r="AA27" s="22">
        <v>5026418562.9093599</v>
      </c>
      <c r="AB27" s="22">
        <v>5225122523.1507196</v>
      </c>
      <c r="AC27" s="19"/>
      <c r="AD27" s="23">
        <f>(AB27-N27)/N27</f>
        <v>2.1655866941782449</v>
      </c>
      <c r="AE27" s="19"/>
    </row>
    <row r="28" spans="2:31" ht="22.25" customHeight="1" x14ac:dyDescent="0.2">
      <c r="B28" s="16" t="s">
        <v>26</v>
      </c>
      <c r="C28" s="17">
        <v>14517163457.91641</v>
      </c>
      <c r="D28" s="18">
        <v>15955615210.327681</v>
      </c>
      <c r="E28" s="18">
        <v>16989469638.59137</v>
      </c>
      <c r="F28" s="18">
        <v>18063324660.513279</v>
      </c>
      <c r="G28" s="18">
        <v>19963402717.562611</v>
      </c>
      <c r="H28" s="18">
        <v>21086637426.58252</v>
      </c>
      <c r="I28" s="18">
        <v>22615652339.03088</v>
      </c>
      <c r="J28" s="18">
        <v>24164038261.42062</v>
      </c>
      <c r="K28" s="18">
        <v>25163071724.921089</v>
      </c>
      <c r="L28" s="18">
        <v>26675478455.928631</v>
      </c>
      <c r="M28" s="18">
        <v>28973998271.509682</v>
      </c>
      <c r="N28" s="18">
        <v>31056662411.140991</v>
      </c>
      <c r="O28" s="18">
        <v>31571345140.324242</v>
      </c>
      <c r="P28" s="18">
        <v>33471233015.34761</v>
      </c>
      <c r="Q28" s="18">
        <v>36002020703.540222</v>
      </c>
      <c r="R28" s="18">
        <v>38453314320.796028</v>
      </c>
      <c r="S28" s="18">
        <v>40968257729.893303</v>
      </c>
      <c r="T28" s="18">
        <v>43493414038.274567</v>
      </c>
      <c r="U28" s="18">
        <v>47053785295.490349</v>
      </c>
      <c r="V28" s="18">
        <v>49560311857.988197</v>
      </c>
      <c r="W28" s="18">
        <v>52581800527.278</v>
      </c>
      <c r="X28" s="18">
        <v>55503825716.833183</v>
      </c>
      <c r="Y28" s="18">
        <v>59228862721.531647</v>
      </c>
      <c r="Z28" s="18">
        <v>62670395136.748253</v>
      </c>
      <c r="AA28" s="18">
        <v>67612933589.153633</v>
      </c>
      <c r="AB28" s="18">
        <v>70202856821.170868</v>
      </c>
      <c r="AC28" s="19"/>
      <c r="AD28" s="20">
        <f>(AB28-C28)/C28</f>
        <v>3.8358521983086353</v>
      </c>
      <c r="AE28" s="19"/>
    </row>
    <row r="29" spans="2:31" ht="23.25" customHeight="1" x14ac:dyDescent="0.2">
      <c r="B29" s="28" t="s">
        <v>27</v>
      </c>
      <c r="C29" s="21">
        <v>212613285536.47421</v>
      </c>
      <c r="D29" s="22">
        <v>230809912171.80411</v>
      </c>
      <c r="E29" s="22">
        <v>254262757182.83011</v>
      </c>
      <c r="F29" s="22">
        <v>264887967068.5061</v>
      </c>
      <c r="G29" s="22">
        <v>280635783441.76727</v>
      </c>
      <c r="H29" s="22">
        <v>300706264706.98578</v>
      </c>
      <c r="I29" s="22">
        <v>321035847458.28442</v>
      </c>
      <c r="J29" s="22">
        <v>329842698927.99579</v>
      </c>
      <c r="K29" s="22">
        <v>341925388057.56958</v>
      </c>
      <c r="L29" s="22">
        <v>359864388796.42432</v>
      </c>
      <c r="M29" s="22">
        <v>383732563386.9613</v>
      </c>
      <c r="N29" s="22">
        <v>400258250918.61963</v>
      </c>
      <c r="O29" s="22">
        <v>419506884673.66852</v>
      </c>
      <c r="P29" s="22">
        <v>448608142558.45227</v>
      </c>
      <c r="Q29" s="22">
        <v>494908574815.27991</v>
      </c>
      <c r="R29" s="22">
        <v>550000058434.56262</v>
      </c>
      <c r="S29" s="22">
        <v>601917859679.39429</v>
      </c>
      <c r="T29" s="22">
        <v>647800680909.29529</v>
      </c>
      <c r="U29" s="22">
        <v>671745938824.97925</v>
      </c>
      <c r="V29" s="22">
        <v>696013418389.4137</v>
      </c>
      <c r="W29" s="22">
        <v>715833546669.6969</v>
      </c>
      <c r="X29" s="22">
        <v>750693024684.96313</v>
      </c>
      <c r="Y29" s="22">
        <v>791333189849.54456</v>
      </c>
      <c r="Z29" s="22">
        <v>839465768463.48401</v>
      </c>
      <c r="AA29" s="22">
        <v>894440311230.37756</v>
      </c>
      <c r="AB29" s="22">
        <v>946667402472.87524</v>
      </c>
      <c r="AC29" s="14"/>
      <c r="AD29" s="23">
        <f>(AB29-C29)/C29</f>
        <v>3.4525317412983236</v>
      </c>
      <c r="AE29" s="14"/>
    </row>
    <row r="30" spans="2:31" ht="22.25" customHeight="1" x14ac:dyDescent="0.2">
      <c r="B30" s="16" t="s">
        <v>28</v>
      </c>
      <c r="C30" s="17">
        <v>40460953521.180771</v>
      </c>
      <c r="D30" s="18">
        <v>43730850593.422653</v>
      </c>
      <c r="E30" s="18">
        <v>46695733107.318336</v>
      </c>
      <c r="F30" s="18">
        <v>51105442460.053543</v>
      </c>
      <c r="G30" s="18">
        <v>55115801676.675247</v>
      </c>
      <c r="H30" s="18">
        <v>59359980685.426323</v>
      </c>
      <c r="I30" s="18">
        <v>62740466923.459702</v>
      </c>
      <c r="J30" s="18">
        <v>67901831507.049957</v>
      </c>
      <c r="K30" s="18">
        <v>71863678737.956757</v>
      </c>
      <c r="L30" s="18">
        <v>76101245953.535339</v>
      </c>
      <c r="M30" s="18">
        <v>82502947379.322144</v>
      </c>
      <c r="N30" s="18">
        <v>83079044367.51326</v>
      </c>
      <c r="O30" s="18">
        <v>87698790039.724182</v>
      </c>
      <c r="P30" s="18">
        <v>94760978601.91803</v>
      </c>
      <c r="Q30" s="18">
        <v>102668314563.01109</v>
      </c>
      <c r="R30" s="18">
        <v>112586302871.6456</v>
      </c>
      <c r="S30" s="18">
        <v>124943943113.47079</v>
      </c>
      <c r="T30" s="18">
        <v>136987350912.31461</v>
      </c>
      <c r="U30" s="18">
        <v>147985268316.7811</v>
      </c>
      <c r="V30" s="18">
        <v>154385960506.6239</v>
      </c>
      <c r="W30" s="18">
        <v>168798216717.80569</v>
      </c>
      <c r="X30" s="18">
        <v>186763228839.86639</v>
      </c>
      <c r="Y30" s="18">
        <v>207596814057.44479</v>
      </c>
      <c r="Z30" s="18">
        <v>218112750322.96161</v>
      </c>
      <c r="AA30" s="18">
        <v>232849099578.51459</v>
      </c>
      <c r="AB30" s="18">
        <v>246618394774.46219</v>
      </c>
      <c r="AC30" s="19"/>
      <c r="AD30" s="20">
        <f>(AB30-C30)/C30</f>
        <v>5.0952195465527215</v>
      </c>
      <c r="AE30" s="19"/>
    </row>
    <row r="31" spans="2:31" ht="22.25" customHeight="1" x14ac:dyDescent="0.2">
      <c r="B31" s="24" t="s">
        <v>29</v>
      </c>
      <c r="C31" s="25"/>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19"/>
      <c r="AD31" s="85"/>
      <c r="AE31" s="19"/>
    </row>
    <row r="32" spans="2:31" ht="22.25" customHeight="1" x14ac:dyDescent="0.2">
      <c r="B32" s="16" t="s">
        <v>30</v>
      </c>
      <c r="C32" s="17">
        <v>14162413943.19038</v>
      </c>
      <c r="D32" s="18">
        <v>15094182847.36867</v>
      </c>
      <c r="E32" s="18">
        <v>16172904569.286091</v>
      </c>
      <c r="F32" s="18">
        <v>16608130592.350309</v>
      </c>
      <c r="G32" s="18">
        <v>17495082573.382252</v>
      </c>
      <c r="H32" s="18">
        <v>18659869338.42041</v>
      </c>
      <c r="I32" s="18">
        <v>19547410468.118591</v>
      </c>
      <c r="J32" s="18">
        <v>19589467260.875038</v>
      </c>
      <c r="K32" s="18">
        <v>19691466923.66959</v>
      </c>
      <c r="L32" s="18">
        <v>20603021631.502571</v>
      </c>
      <c r="M32" s="18">
        <v>21672273276.04681</v>
      </c>
      <c r="N32" s="18">
        <v>22774411461.442261</v>
      </c>
      <c r="O32" s="18">
        <v>24019411867.991661</v>
      </c>
      <c r="P32" s="18">
        <v>25209794199.17186</v>
      </c>
      <c r="Q32" s="18">
        <v>26033626801.444099</v>
      </c>
      <c r="R32" s="18">
        <v>26975422858.857422</v>
      </c>
      <c r="S32" s="18">
        <v>29026929791.267738</v>
      </c>
      <c r="T32" s="18">
        <v>29845498438.023079</v>
      </c>
      <c r="U32" s="18">
        <v>29840677851.590801</v>
      </c>
      <c r="V32" s="18">
        <v>29536750112.639679</v>
      </c>
      <c r="W32" s="18">
        <v>30674522788.417931</v>
      </c>
      <c r="X32" s="18">
        <v>32480415591.34264</v>
      </c>
      <c r="Y32" s="18">
        <v>33380677923.15802</v>
      </c>
      <c r="Z32" s="18">
        <v>33198634079.37207</v>
      </c>
      <c r="AA32" s="18">
        <v>32998956310.674149</v>
      </c>
      <c r="AB32" s="18">
        <v>33164943526.588909</v>
      </c>
      <c r="AC32" s="19"/>
      <c r="AD32" s="20">
        <f>(AB32-C32)/C32</f>
        <v>1.3417578147075266</v>
      </c>
      <c r="AE32" s="19"/>
    </row>
    <row r="33" spans="2:31" ht="22.25" customHeight="1" x14ac:dyDescent="0.2">
      <c r="B33" s="16" t="s">
        <v>31</v>
      </c>
      <c r="C33" s="42" t="s">
        <v>67</v>
      </c>
      <c r="D33" s="44" t="s">
        <v>67</v>
      </c>
      <c r="E33" s="44" t="s">
        <v>67</v>
      </c>
      <c r="F33" s="22">
        <v>7075818112.2811565</v>
      </c>
      <c r="G33" s="22">
        <v>7883964710.8512039</v>
      </c>
      <c r="H33" s="22">
        <v>8566949227.7587852</v>
      </c>
      <c r="I33" s="22">
        <v>9195480416.7260246</v>
      </c>
      <c r="J33" s="22">
        <v>9878472842.4225273</v>
      </c>
      <c r="K33" s="22">
        <v>10485865541.8871</v>
      </c>
      <c r="L33" s="22">
        <v>11914285529.866449</v>
      </c>
      <c r="M33" s="22">
        <v>13253748703.959551</v>
      </c>
      <c r="N33" s="22">
        <v>14645396027.108311</v>
      </c>
      <c r="O33" s="22">
        <v>15864723772.36767</v>
      </c>
      <c r="P33" s="22">
        <v>17557421177.570862</v>
      </c>
      <c r="Q33" s="22">
        <v>19905653500.758221</v>
      </c>
      <c r="R33" s="22">
        <v>23268527268.738281</v>
      </c>
      <c r="S33" s="22">
        <v>26566671219.513592</v>
      </c>
      <c r="T33" s="22">
        <v>30059045876.692791</v>
      </c>
      <c r="U33" s="22">
        <v>32699568534.903111</v>
      </c>
      <c r="V33" s="22">
        <v>32976465254.008202</v>
      </c>
      <c r="W33" s="22">
        <v>35369652415.820152</v>
      </c>
      <c r="X33" s="22">
        <v>38652011936.302963</v>
      </c>
      <c r="Y33" s="22">
        <v>42222349117.414574</v>
      </c>
      <c r="Z33" s="22">
        <v>46113481995.719879</v>
      </c>
      <c r="AA33" s="22">
        <v>50258384114.795059</v>
      </c>
      <c r="AB33" s="22">
        <v>54373395079.585388</v>
      </c>
      <c r="AC33" s="19"/>
      <c r="AD33" s="23">
        <f>(AB33-F33)/F33</f>
        <v>6.6843969441797979</v>
      </c>
      <c r="AE33" s="19"/>
    </row>
    <row r="34" spans="2:31" ht="22.25" customHeight="1" x14ac:dyDescent="0.2">
      <c r="B34" s="16" t="s">
        <v>32</v>
      </c>
      <c r="C34" s="17">
        <v>525047950735.18408</v>
      </c>
      <c r="D34" s="18">
        <v>590959698671.93347</v>
      </c>
      <c r="E34" s="18">
        <v>648073868471.3125</v>
      </c>
      <c r="F34" s="18">
        <v>711623540414.90015</v>
      </c>
      <c r="G34" s="18">
        <v>781566614271.98474</v>
      </c>
      <c r="H34" s="18">
        <v>864859384226.15149</v>
      </c>
      <c r="I34" s="18">
        <v>947953887816.92322</v>
      </c>
      <c r="J34" s="18">
        <v>1009493297442.116</v>
      </c>
      <c r="K34" s="18">
        <v>886497377871.11108</v>
      </c>
      <c r="L34" s="18">
        <v>907184313260.37671</v>
      </c>
      <c r="M34" s="18">
        <v>973477182950.85022</v>
      </c>
      <c r="N34" s="18">
        <v>1031938365374.709</v>
      </c>
      <c r="O34" s="18">
        <v>1094924503976.058</v>
      </c>
      <c r="P34" s="18">
        <v>1170143065139.0139</v>
      </c>
      <c r="Q34" s="18">
        <v>1262805876647.1621</v>
      </c>
      <c r="R34" s="18">
        <v>1377637561965.6509</v>
      </c>
      <c r="S34" s="18">
        <v>1498073700341.1831</v>
      </c>
      <c r="T34" s="18">
        <v>1635525273179.4741</v>
      </c>
      <c r="U34" s="18">
        <v>1767892938161.502</v>
      </c>
      <c r="V34" s="18">
        <v>1863773890433.3911</v>
      </c>
      <c r="W34" s="18">
        <v>2003952398637.5439</v>
      </c>
      <c r="X34" s="18">
        <v>2171518784772.075</v>
      </c>
      <c r="Y34" s="18">
        <v>2344875011463.5601</v>
      </c>
      <c r="Z34" s="18">
        <v>2515160326744.3169</v>
      </c>
      <c r="AA34" s="18">
        <v>2688811674038.6611</v>
      </c>
      <c r="AB34" s="18">
        <v>2848027523590.4009</v>
      </c>
      <c r="AC34" s="19"/>
      <c r="AD34" s="20">
        <f t="shared" ref="AD34:AD40" si="0">(AB34-C34)/C34</f>
        <v>4.4243189019260587</v>
      </c>
      <c r="AE34" s="19"/>
    </row>
    <row r="35" spans="2:31" ht="22.25" customHeight="1" x14ac:dyDescent="0.2">
      <c r="B35" s="16" t="s">
        <v>33</v>
      </c>
      <c r="C35" s="21">
        <v>4438995340.4774055</v>
      </c>
      <c r="D35" s="22">
        <v>4783820422.7104988</v>
      </c>
      <c r="E35" s="22">
        <v>5164906643.3342934</v>
      </c>
      <c r="F35" s="22">
        <v>5600437045.8261108</v>
      </c>
      <c r="G35" s="22">
        <v>6186286789.2021608</v>
      </c>
      <c r="H35" s="22">
        <v>6759358427.4425945</v>
      </c>
      <c r="I35" s="22">
        <v>7359613614.2640419</v>
      </c>
      <c r="J35" s="22">
        <v>7999989124.4377995</v>
      </c>
      <c r="K35" s="22">
        <v>8407662410.5119514</v>
      </c>
      <c r="L35" s="22">
        <v>9160022840.5587883</v>
      </c>
      <c r="M35" s="22">
        <v>9911717633.6703072</v>
      </c>
      <c r="N35" s="22">
        <v>10720650848.65814</v>
      </c>
      <c r="O35" s="22">
        <v>11529494834.047701</v>
      </c>
      <c r="P35" s="22">
        <v>12472842483.313629</v>
      </c>
      <c r="Q35" s="22">
        <v>13630601100.77426</v>
      </c>
      <c r="R35" s="22">
        <v>15069161445.32255</v>
      </c>
      <c r="S35" s="22">
        <v>16870881573.54026</v>
      </c>
      <c r="T35" s="22">
        <v>18635633545.917751</v>
      </c>
      <c r="U35" s="22">
        <v>20488017273.51667</v>
      </c>
      <c r="V35" s="22">
        <v>22192247585.246281</v>
      </c>
      <c r="W35" s="22">
        <v>24378716192.161171</v>
      </c>
      <c r="X35" s="22">
        <v>26882227109.437778</v>
      </c>
      <c r="Y35" s="22">
        <v>29574800179.972099</v>
      </c>
      <c r="Z35" s="22">
        <v>32599670439.3214</v>
      </c>
      <c r="AA35" s="22">
        <v>35677551380.852448</v>
      </c>
      <c r="AB35" s="22">
        <v>38712066581.285103</v>
      </c>
      <c r="AC35" s="19"/>
      <c r="AD35" s="23">
        <f t="shared" si="0"/>
        <v>7.7209072350865977</v>
      </c>
      <c r="AE35" s="19"/>
    </row>
    <row r="36" spans="2:31" ht="22.25" customHeight="1" x14ac:dyDescent="0.2">
      <c r="B36" s="16" t="s">
        <v>34</v>
      </c>
      <c r="C36" s="17">
        <v>123018495483.6795</v>
      </c>
      <c r="D36" s="18">
        <v>139246726343.3407</v>
      </c>
      <c r="E36" s="18">
        <v>155075190287.1449</v>
      </c>
      <c r="F36" s="18">
        <v>174474530519.2926</v>
      </c>
      <c r="G36" s="18">
        <v>194602296500.89761</v>
      </c>
      <c r="H36" s="18">
        <v>218187630972.79239</v>
      </c>
      <c r="I36" s="18">
        <v>244393840067.43201</v>
      </c>
      <c r="J36" s="18">
        <v>266779278634.5527</v>
      </c>
      <c r="K36" s="18">
        <v>249828049389.38919</v>
      </c>
      <c r="L36" s="18">
        <v>269219345225.4408</v>
      </c>
      <c r="M36" s="18">
        <v>299737978020.8446</v>
      </c>
      <c r="N36" s="18">
        <v>308155739966.47858</v>
      </c>
      <c r="O36" s="18">
        <v>329753979244.36267</v>
      </c>
      <c r="P36" s="18">
        <v>355797887431.00452</v>
      </c>
      <c r="Q36" s="18">
        <v>390380319561.16931</v>
      </c>
      <c r="R36" s="18">
        <v>424426739262.84229</v>
      </c>
      <c r="S36" s="18">
        <v>461898081964.9707</v>
      </c>
      <c r="T36" s="18">
        <v>518895858971.99847</v>
      </c>
      <c r="U36" s="18">
        <v>546637713910.29059</v>
      </c>
      <c r="V36" s="18">
        <v>536877098893.63892</v>
      </c>
      <c r="W36" s="18">
        <v>581371153774.18274</v>
      </c>
      <c r="X36" s="18">
        <v>624786298313.78735</v>
      </c>
      <c r="Y36" s="18">
        <v>671128434618.16736</v>
      </c>
      <c r="Z36" s="18">
        <v>713971376280.96899</v>
      </c>
      <c r="AA36" s="18">
        <v>770447633906.20264</v>
      </c>
      <c r="AB36" s="18">
        <v>817430809204.51428</v>
      </c>
      <c r="AC36" s="19"/>
      <c r="AD36" s="20">
        <f t="shared" si="0"/>
        <v>5.6447797625110798</v>
      </c>
      <c r="AE36" s="19"/>
    </row>
    <row r="37" spans="2:31" ht="22.25" customHeight="1" x14ac:dyDescent="0.2">
      <c r="B37" s="16" t="s">
        <v>35</v>
      </c>
      <c r="C37" s="21">
        <v>19508994882.511021</v>
      </c>
      <c r="D37" s="22">
        <v>20027200666.97398</v>
      </c>
      <c r="E37" s="22">
        <v>22462652284.504349</v>
      </c>
      <c r="F37" s="22">
        <v>24385986577.695518</v>
      </c>
      <c r="G37" s="22">
        <v>26767334772.34248</v>
      </c>
      <c r="H37" s="22">
        <v>29224212595.390079</v>
      </c>
      <c r="I37" s="22">
        <v>31674921160.414841</v>
      </c>
      <c r="J37" s="22">
        <v>34037811254.96793</v>
      </c>
      <c r="K37" s="22">
        <v>36425608914.807472</v>
      </c>
      <c r="L37" s="22">
        <v>41030879557.934174</v>
      </c>
      <c r="M37" s="22">
        <v>47732962610.361557</v>
      </c>
      <c r="N37" s="22">
        <v>54358973913.551483</v>
      </c>
      <c r="O37" s="22">
        <v>61830747861.876038</v>
      </c>
      <c r="P37" s="22">
        <v>71794222734.964981</v>
      </c>
      <c r="Q37" s="22">
        <v>83774792579.970078</v>
      </c>
      <c r="R37" s="22">
        <v>98203482600.544983</v>
      </c>
      <c r="S37" s="22">
        <v>114456257865.134</v>
      </c>
      <c r="T37" s="22">
        <v>131592538987.3288</v>
      </c>
      <c r="U37" s="22">
        <v>147933815118.0527</v>
      </c>
      <c r="V37" s="22">
        <v>164782832108.46481</v>
      </c>
      <c r="W37" s="22">
        <v>182865208658.52319</v>
      </c>
      <c r="X37" s="22">
        <v>197076675497.92349</v>
      </c>
      <c r="Y37" s="22">
        <v>215424107013.53909</v>
      </c>
      <c r="Z37" s="22">
        <v>237348009308.19659</v>
      </c>
      <c r="AA37" s="22">
        <v>260904007377.77759</v>
      </c>
      <c r="AB37" s="22">
        <v>282946300823.37122</v>
      </c>
      <c r="AC37" s="19"/>
      <c r="AD37" s="23">
        <f t="shared" si="0"/>
        <v>13.503376648943636</v>
      </c>
      <c r="AE37" s="19"/>
    </row>
    <row r="38" spans="2:31" ht="22.25" customHeight="1" x14ac:dyDescent="0.2">
      <c r="B38" s="16" t="s">
        <v>36</v>
      </c>
      <c r="C38" s="17">
        <v>160562978223.1796</v>
      </c>
      <c r="D38" s="18">
        <v>164947838328.8905</v>
      </c>
      <c r="E38" s="18">
        <v>169277470744.80231</v>
      </c>
      <c r="F38" s="18">
        <v>176972691078.05011</v>
      </c>
      <c r="G38" s="18">
        <v>188669047480.80151</v>
      </c>
      <c r="H38" s="18">
        <v>201615425552.371</v>
      </c>
      <c r="I38" s="18">
        <v>217297368611.68011</v>
      </c>
      <c r="J38" s="18">
        <v>232476923113.63571</v>
      </c>
      <c r="K38" s="18">
        <v>233644596803.36111</v>
      </c>
      <c r="L38" s="18">
        <v>244531061297.84741</v>
      </c>
      <c r="M38" s="18">
        <v>261127654208.43341</v>
      </c>
      <c r="N38" s="18">
        <v>274807726002.3309</v>
      </c>
      <c r="O38" s="18">
        <v>289199384113.2121</v>
      </c>
      <c r="P38" s="18">
        <v>309627074702.11792</v>
      </c>
      <c r="Q38" s="18">
        <v>339448880434.10858</v>
      </c>
      <c r="R38" s="18">
        <v>367110670307.71527</v>
      </c>
      <c r="S38" s="18">
        <v>398228061637.45453</v>
      </c>
      <c r="T38" s="18">
        <v>435876927691.66028</v>
      </c>
      <c r="U38" s="18">
        <v>462883123438.66132</v>
      </c>
      <c r="V38" s="18">
        <v>471754213663.37671</v>
      </c>
      <c r="W38" s="18">
        <v>513961260814.68579</v>
      </c>
      <c r="X38" s="18">
        <v>543770720548.5105</v>
      </c>
      <c r="Y38" s="18">
        <v>590801346556.41589</v>
      </c>
      <c r="Z38" s="18">
        <v>642751245452.20129</v>
      </c>
      <c r="AA38" s="18">
        <v>694943347906.81848</v>
      </c>
      <c r="AB38" s="18">
        <v>743898412333.40015</v>
      </c>
      <c r="AC38" s="19"/>
      <c r="AD38" s="20">
        <f t="shared" si="0"/>
        <v>3.6330631168250691</v>
      </c>
      <c r="AE38" s="19"/>
    </row>
    <row r="39" spans="2:31" ht="22.25" customHeight="1" x14ac:dyDescent="0.2">
      <c r="B39" s="16" t="s">
        <v>37</v>
      </c>
      <c r="C39" s="21">
        <v>67548674975.032562</v>
      </c>
      <c r="D39" s="22">
        <v>74464422816.174271</v>
      </c>
      <c r="E39" s="22">
        <v>81559926913.296219</v>
      </c>
      <c r="F39" s="22">
        <v>93134221365.928284</v>
      </c>
      <c r="G39" s="22">
        <v>105508124550.1633</v>
      </c>
      <c r="H39" s="22">
        <v>115278498478.37489</v>
      </c>
      <c r="I39" s="22">
        <v>126224176714.75481</v>
      </c>
      <c r="J39" s="22">
        <v>139029018785.73621</v>
      </c>
      <c r="K39" s="22">
        <v>137410550019.5504</v>
      </c>
      <c r="L39" s="22">
        <v>148016999163.879</v>
      </c>
      <c r="M39" s="22">
        <v>164854716728.92889</v>
      </c>
      <c r="N39" s="22">
        <v>167005920886.9996</v>
      </c>
      <c r="O39" s="22">
        <v>176711412830.7142</v>
      </c>
      <c r="P39" s="22">
        <v>188229157624.90411</v>
      </c>
      <c r="Q39" s="22">
        <v>211873511184.5939</v>
      </c>
      <c r="R39" s="22">
        <v>235068935252.13751</v>
      </c>
      <c r="S39" s="22">
        <v>263758326803.6243</v>
      </c>
      <c r="T39" s="22">
        <v>295449818011.45959</v>
      </c>
      <c r="U39" s="22">
        <v>306630521902.91162</v>
      </c>
      <c r="V39" s="22">
        <v>307094957141.79547</v>
      </c>
      <c r="W39" s="22">
        <v>358219710065.88062</v>
      </c>
      <c r="X39" s="22">
        <v>388311014282.00311</v>
      </c>
      <c r="Y39" s="22">
        <v>409977966528.66492</v>
      </c>
      <c r="Z39" s="22">
        <v>436077139292.5932</v>
      </c>
      <c r="AA39" s="22">
        <v>458355154696.63568</v>
      </c>
      <c r="AB39" s="22">
        <v>472591213825.72491</v>
      </c>
      <c r="AC39" s="19"/>
      <c r="AD39" s="23">
        <f t="shared" si="0"/>
        <v>5.9963062043837985</v>
      </c>
      <c r="AE39" s="19"/>
    </row>
    <row r="40" spans="2:31" ht="22.25" customHeight="1" x14ac:dyDescent="0.2">
      <c r="B40" s="16" t="s">
        <v>38</v>
      </c>
      <c r="C40" s="17">
        <v>243224815621.8913</v>
      </c>
      <c r="D40" s="18">
        <v>272829255362.1861</v>
      </c>
      <c r="E40" s="18">
        <v>301605112196.23273</v>
      </c>
      <c r="F40" s="18">
        <v>334258747057.7301</v>
      </c>
      <c r="G40" s="18">
        <v>368671428758.41821</v>
      </c>
      <c r="H40" s="18">
        <v>406922198800.9483</v>
      </c>
      <c r="I40" s="18">
        <v>437771436535.54462</v>
      </c>
      <c r="J40" s="18">
        <v>433003165537.84039</v>
      </c>
      <c r="K40" s="18">
        <v>404289327033.92407</v>
      </c>
      <c r="L40" s="18">
        <v>429244454199.74371</v>
      </c>
      <c r="M40" s="18">
        <v>458572949080.45538</v>
      </c>
      <c r="N40" s="18">
        <v>485177680337.36627</v>
      </c>
      <c r="O40" s="18">
        <v>522916728294.10919</v>
      </c>
      <c r="P40" s="18">
        <v>571687840784.18701</v>
      </c>
      <c r="Q40" s="18">
        <v>624351425144.85547</v>
      </c>
      <c r="R40" s="18">
        <v>671428912106.89392</v>
      </c>
      <c r="S40" s="18">
        <v>726437814543.25842</v>
      </c>
      <c r="T40" s="18">
        <v>786304100104.43921</v>
      </c>
      <c r="U40" s="18">
        <v>815563507355.54846</v>
      </c>
      <c r="V40" s="18">
        <v>815690312981.99414</v>
      </c>
      <c r="W40" s="18">
        <v>887632104534.11511</v>
      </c>
      <c r="X40" s="18">
        <v>913511216940.89502</v>
      </c>
      <c r="Y40" s="18">
        <v>997610965735.82422</v>
      </c>
      <c r="Z40" s="18">
        <v>1041114423233.076</v>
      </c>
      <c r="AA40" s="18">
        <v>1068418932484.292</v>
      </c>
      <c r="AB40" s="18">
        <v>1110457867813.54</v>
      </c>
      <c r="AC40" s="19"/>
      <c r="AD40" s="20">
        <f t="shared" si="0"/>
        <v>3.5655615565963408</v>
      </c>
      <c r="AE40" s="19"/>
    </row>
    <row r="41" spans="2:31" ht="22.25" customHeight="1" x14ac:dyDescent="0.2">
      <c r="B41" s="16" t="s">
        <v>39</v>
      </c>
      <c r="C41" s="42" t="s">
        <v>67</v>
      </c>
      <c r="D41" s="44" t="s">
        <v>67</v>
      </c>
      <c r="E41" s="44" t="s">
        <v>67</v>
      </c>
      <c r="F41" s="44" t="s">
        <v>67</v>
      </c>
      <c r="G41" s="44" t="s">
        <v>67</v>
      </c>
      <c r="H41" s="44" t="s">
        <v>67</v>
      </c>
      <c r="I41" s="44" t="s">
        <v>67</v>
      </c>
      <c r="J41" s="44" t="s">
        <v>67</v>
      </c>
      <c r="K41" s="44" t="s">
        <v>67</v>
      </c>
      <c r="L41" s="44" t="s">
        <v>67</v>
      </c>
      <c r="M41" s="22">
        <v>960766423.25706589</v>
      </c>
      <c r="N41" s="22">
        <v>1143492599.9206901</v>
      </c>
      <c r="O41" s="22">
        <v>1083882794.6907301</v>
      </c>
      <c r="P41" s="22">
        <v>1079871947.3372281</v>
      </c>
      <c r="Q41" s="22">
        <v>1115207272.804615</v>
      </c>
      <c r="R41" s="22">
        <v>1222912450.9360819</v>
      </c>
      <c r="S41" s="22">
        <v>1188455948.7612</v>
      </c>
      <c r="T41" s="22">
        <v>1359757762.212213</v>
      </c>
      <c r="U41" s="22">
        <v>1583295754.9503829</v>
      </c>
      <c r="V41" s="22">
        <v>1802120575.067188</v>
      </c>
      <c r="W41" s="22">
        <v>2014233384.441391</v>
      </c>
      <c r="X41" s="22">
        <v>2221506231.5378408</v>
      </c>
      <c r="Y41" s="22">
        <v>2393421851.4080062</v>
      </c>
      <c r="Z41" s="22">
        <v>2502014883.500422</v>
      </c>
      <c r="AA41" s="22">
        <v>2696081735.8772202</v>
      </c>
      <c r="AB41" s="22">
        <v>2842268279.111403</v>
      </c>
      <c r="AC41" s="19"/>
      <c r="AD41" s="23">
        <f>(AB41-M41)/M41</f>
        <v>1.9583343155102291</v>
      </c>
      <c r="AE41" s="19"/>
    </row>
    <row r="42" spans="2:31" ht="22.25" customHeight="1" x14ac:dyDescent="0.2">
      <c r="B42" s="16" t="s">
        <v>40</v>
      </c>
      <c r="C42" s="17">
        <v>64051755996.46376</v>
      </c>
      <c r="D42" s="18">
        <v>70128835751.051987</v>
      </c>
      <c r="E42" s="18">
        <v>77929048097.115204</v>
      </c>
      <c r="F42" s="18">
        <v>86223865469.865097</v>
      </c>
      <c r="G42" s="18">
        <v>95842326566.901978</v>
      </c>
      <c r="H42" s="18">
        <v>107175816233.3031</v>
      </c>
      <c r="I42" s="18">
        <v>119325350291.07091</v>
      </c>
      <c r="J42" s="18">
        <v>131261597538.8007</v>
      </c>
      <c r="K42" s="18">
        <v>140334754582.58249</v>
      </c>
      <c r="L42" s="18">
        <v>149283845762.92581</v>
      </c>
      <c r="M42" s="18">
        <v>163043760214.31079</v>
      </c>
      <c r="N42" s="18">
        <v>177086595530.46619</v>
      </c>
      <c r="O42" s="18">
        <v>191170253615.88101</v>
      </c>
      <c r="P42" s="18">
        <v>208434248432.26379</v>
      </c>
      <c r="Q42" s="18">
        <v>230306008752.41669</v>
      </c>
      <c r="R42" s="18">
        <v>255657470312.48111</v>
      </c>
      <c r="S42" s="18">
        <v>281899694203.48438</v>
      </c>
      <c r="T42" s="18">
        <v>310034921451.89203</v>
      </c>
      <c r="U42" s="18">
        <v>334014403781.60468</v>
      </c>
      <c r="V42" s="18">
        <v>354717704806.19641</v>
      </c>
      <c r="W42" s="18">
        <v>382112687217.177</v>
      </c>
      <c r="X42" s="18">
        <v>414339189417.4342</v>
      </c>
      <c r="Y42" s="18">
        <v>444113926105.78992</v>
      </c>
      <c r="Z42" s="18">
        <v>475754617920.3454</v>
      </c>
      <c r="AA42" s="18">
        <v>513249480531.53137</v>
      </c>
      <c r="AB42" s="18">
        <v>553421892997.82129</v>
      </c>
      <c r="AC42" s="19"/>
      <c r="AD42" s="20">
        <f>(AB42-C42)/C42</f>
        <v>7.6402298327055265</v>
      </c>
      <c r="AE42" s="19"/>
    </row>
    <row r="43" spans="2:31" ht="22.25" customHeight="1" x14ac:dyDescent="0.2">
      <c r="B43" s="24" t="s">
        <v>41</v>
      </c>
      <c r="C43" s="25"/>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19"/>
      <c r="AD43" s="85"/>
      <c r="AE43" s="19"/>
    </row>
    <row r="44" spans="2:31" ht="22.25" customHeight="1" x14ac:dyDescent="0.2">
      <c r="B44" s="16" t="s">
        <v>42</v>
      </c>
      <c r="C44" s="17">
        <v>8558329069.4891443</v>
      </c>
      <c r="D44" s="18">
        <v>7808540588.0511122</v>
      </c>
      <c r="E44" s="18">
        <v>4648166188.7606411</v>
      </c>
      <c r="F44" s="18">
        <v>4339987550.9441614</v>
      </c>
      <c r="G44" s="18">
        <v>4671695182.0429134</v>
      </c>
      <c r="H44" s="18">
        <v>5098201644.394825</v>
      </c>
      <c r="I44" s="18">
        <v>5495760948.4808397</v>
      </c>
      <c r="J44" s="18">
        <v>5775463510.9497499</v>
      </c>
      <c r="K44" s="18">
        <v>6264326459.0834198</v>
      </c>
      <c r="L44" s="18">
        <v>6570077114.8254328</v>
      </c>
      <c r="M44" s="18">
        <v>7116035771.5133991</v>
      </c>
      <c r="N44" s="18">
        <v>7973754958.4712782</v>
      </c>
      <c r="O44" s="18">
        <v>9163746288.8516712</v>
      </c>
      <c r="P44" s="18">
        <v>10658796162.394859</v>
      </c>
      <c r="Q44" s="18">
        <v>12098309164.486401</v>
      </c>
      <c r="R44" s="18">
        <v>14219082018.85331</v>
      </c>
      <c r="S44" s="18">
        <v>16590220303.900101</v>
      </c>
      <c r="T44" s="18">
        <v>19373470462.03537</v>
      </c>
      <c r="U44" s="18">
        <v>21116494555.206951</v>
      </c>
      <c r="V44" s="18">
        <v>18266187204.273689</v>
      </c>
      <c r="W44" s="18">
        <v>18896045357.252789</v>
      </c>
      <c r="X44" s="18">
        <v>20192628679.619751</v>
      </c>
      <c r="Y44" s="18">
        <v>22045237581.65345</v>
      </c>
      <c r="Z44" s="18">
        <v>23140511632.767792</v>
      </c>
      <c r="AA44" s="18">
        <v>24402781263.767769</v>
      </c>
      <c r="AB44" s="18">
        <v>25405295877.654491</v>
      </c>
      <c r="AC44" s="19"/>
      <c r="AD44" s="20">
        <f t="shared" ref="AD44:AD51" si="1">(AB44-C44)/C44</f>
        <v>1.9684878521703024</v>
      </c>
      <c r="AE44" s="19"/>
    </row>
    <row r="45" spans="2:31" ht="22.25" customHeight="1" x14ac:dyDescent="0.2">
      <c r="B45" s="16" t="s">
        <v>43</v>
      </c>
      <c r="C45" s="21">
        <v>39391924924.684608</v>
      </c>
      <c r="D45" s="22">
        <v>40418168682.00322</v>
      </c>
      <c r="E45" s="22">
        <v>31996789308.407429</v>
      </c>
      <c r="F45" s="22">
        <v>25190961047.170898</v>
      </c>
      <c r="G45" s="22">
        <v>20658827705.94022</v>
      </c>
      <c r="H45" s="22">
        <v>18601118782.8909</v>
      </c>
      <c r="I45" s="22">
        <v>19186921180.776051</v>
      </c>
      <c r="J45" s="22">
        <v>20647193888.5411</v>
      </c>
      <c r="K45" s="22">
        <v>22958395782.319241</v>
      </c>
      <c r="L45" s="22">
        <v>25034653525.185242</v>
      </c>
      <c r="M45" s="22">
        <v>28446401577.87355</v>
      </c>
      <c r="N45" s="22">
        <v>31975038896.458851</v>
      </c>
      <c r="O45" s="22">
        <v>35907280254.470177</v>
      </c>
      <c r="P45" s="22">
        <v>40725100374.199997</v>
      </c>
      <c r="Q45" s="22">
        <v>46113109804.662453</v>
      </c>
      <c r="R45" s="22">
        <v>60162435044.710854</v>
      </c>
      <c r="S45" s="22">
        <v>83404506136.520111</v>
      </c>
      <c r="T45" s="22">
        <v>107072181205.4939</v>
      </c>
      <c r="U45" s="22">
        <v>120933045859.9183</v>
      </c>
      <c r="V45" s="22">
        <v>133318471842.6694</v>
      </c>
      <c r="W45" s="22">
        <v>141497529647.4743</v>
      </c>
      <c r="X45" s="22">
        <v>144514131462.75961</v>
      </c>
      <c r="Y45" s="22">
        <v>150414031877.60849</v>
      </c>
      <c r="Z45" s="22">
        <v>161703059598.8797</v>
      </c>
      <c r="AA45" s="22">
        <v>167890075290.43979</v>
      </c>
      <c r="AB45" s="22">
        <v>171563099951.8129</v>
      </c>
      <c r="AC45" s="19"/>
      <c r="AD45" s="23">
        <f t="shared" si="1"/>
        <v>3.3552860206713171</v>
      </c>
      <c r="AE45" s="19"/>
    </row>
    <row r="46" spans="2:31" ht="22.25" customHeight="1" x14ac:dyDescent="0.2">
      <c r="B46" s="16" t="s">
        <v>44</v>
      </c>
      <c r="C46" s="17">
        <v>11255153710.34565</v>
      </c>
      <c r="D46" s="18">
        <v>12935807459.7027</v>
      </c>
      <c r="E46" s="18">
        <v>14115818393.309549</v>
      </c>
      <c r="F46" s="18">
        <v>16311601596.372339</v>
      </c>
      <c r="G46" s="18">
        <v>16617087069.473181</v>
      </c>
      <c r="H46" s="18">
        <v>17630336404.230629</v>
      </c>
      <c r="I46" s="18">
        <v>18690023624.161282</v>
      </c>
      <c r="J46" s="18">
        <v>19597880351.818451</v>
      </c>
      <c r="K46" s="18">
        <v>20759494302.01255</v>
      </c>
      <c r="L46" s="18">
        <v>21983499967.03698</v>
      </c>
      <c r="M46" s="18">
        <v>23675375851.886841</v>
      </c>
      <c r="N46" s="18">
        <v>24818115842.778221</v>
      </c>
      <c r="O46" s="18">
        <v>26109837858.98539</v>
      </c>
      <c r="P46" s="18">
        <v>28234689998.18898</v>
      </c>
      <c r="Q46" s="18">
        <v>31036312327.343399</v>
      </c>
      <c r="R46" s="18">
        <v>34203374939.546051</v>
      </c>
      <c r="S46" s="18">
        <v>37534635196.26712</v>
      </c>
      <c r="T46" s="18">
        <v>41728931761.250679</v>
      </c>
      <c r="U46" s="18">
        <v>45204637113.937187</v>
      </c>
      <c r="V46" s="18">
        <v>46704750803.711952</v>
      </c>
      <c r="W46" s="18">
        <v>49324277705.456642</v>
      </c>
      <c r="X46" s="18">
        <v>51341141014.899391</v>
      </c>
      <c r="Y46" s="18">
        <v>54236182520.034973</v>
      </c>
      <c r="Z46" s="18">
        <v>58097434923.737518</v>
      </c>
      <c r="AA46" s="18">
        <v>61710354187.084091</v>
      </c>
      <c r="AB46" s="18">
        <v>64160057504.731102</v>
      </c>
      <c r="AC46" s="19"/>
      <c r="AD46" s="20">
        <f t="shared" si="1"/>
        <v>4.7005047781582654</v>
      </c>
      <c r="AE46" s="19"/>
    </row>
    <row r="47" spans="2:31" ht="22.25" customHeight="1" x14ac:dyDescent="0.2">
      <c r="B47" s="16" t="s">
        <v>45</v>
      </c>
      <c r="C47" s="21">
        <v>7415112597.1939516</v>
      </c>
      <c r="D47" s="32">
        <v>7718585640.4776506</v>
      </c>
      <c r="E47" s="32">
        <v>8636620874.274004</v>
      </c>
      <c r="F47" s="32">
        <v>8904003454.6157932</v>
      </c>
      <c r="G47" s="32">
        <v>9630008424.0030956</v>
      </c>
      <c r="H47" s="32">
        <v>10663354954.75161</v>
      </c>
      <c r="I47" s="32">
        <v>11061014553.63628</v>
      </c>
      <c r="J47" s="32">
        <v>11744500246.3498</v>
      </c>
      <c r="K47" s="32">
        <v>12628741721.580521</v>
      </c>
      <c r="L47" s="32">
        <v>13408178594.21986</v>
      </c>
      <c r="M47" s="32">
        <v>14752262090.048719</v>
      </c>
      <c r="N47" s="32">
        <v>16043656313.681231</v>
      </c>
      <c r="O47" s="32">
        <v>16709542262.00316</v>
      </c>
      <c r="P47" s="32">
        <v>17273071614.580391</v>
      </c>
      <c r="Q47" s="32">
        <v>18913167399.205471</v>
      </c>
      <c r="R47" s="32">
        <v>20662971025.189991</v>
      </c>
      <c r="S47" s="32">
        <v>22910017267.0383</v>
      </c>
      <c r="T47" s="32">
        <v>24739413899.349529</v>
      </c>
      <c r="U47" s="32">
        <v>27741100945.88306</v>
      </c>
      <c r="V47" s="32">
        <v>27918411048.810261</v>
      </c>
      <c r="W47" s="32">
        <v>28515772420.841259</v>
      </c>
      <c r="X47" s="32">
        <v>28416692396.531158</v>
      </c>
      <c r="Y47" s="32">
        <v>27656912606.14904</v>
      </c>
      <c r="Z47" s="32">
        <v>26363417195.102692</v>
      </c>
      <c r="AA47" s="32">
        <v>25916974430.63932</v>
      </c>
      <c r="AB47" s="32">
        <v>26185837562.73959</v>
      </c>
      <c r="AC47" s="33"/>
      <c r="AD47" s="23">
        <f t="shared" si="1"/>
        <v>2.5314146912143869</v>
      </c>
      <c r="AE47" s="33"/>
    </row>
    <row r="48" spans="2:31" ht="22.25" customHeight="1" x14ac:dyDescent="0.2">
      <c r="B48" s="16" t="s">
        <v>46</v>
      </c>
      <c r="C48" s="17">
        <v>24881326646.495369</v>
      </c>
      <c r="D48" s="18">
        <v>20284799187.726799</v>
      </c>
      <c r="E48" s="18">
        <v>11431708015.475519</v>
      </c>
      <c r="F48" s="18">
        <v>8274514484.3592653</v>
      </c>
      <c r="G48" s="18">
        <v>7571744572.0222511</v>
      </c>
      <c r="H48" s="18">
        <v>7930637644.554039</v>
      </c>
      <c r="I48" s="18">
        <v>8979862444.7391586</v>
      </c>
      <c r="J48" s="18">
        <v>10094315283.40193</v>
      </c>
      <c r="K48" s="18">
        <v>10520684603.02953</v>
      </c>
      <c r="L48" s="18">
        <v>10988169877.32313</v>
      </c>
      <c r="M48" s="18">
        <v>11444804530.254</v>
      </c>
      <c r="N48" s="18">
        <v>12268128262.071329</v>
      </c>
      <c r="O48" s="18">
        <v>13138305730.10145</v>
      </c>
      <c r="P48" s="18">
        <v>14882108794.585329</v>
      </c>
      <c r="Q48" s="18">
        <v>16186988637.78373</v>
      </c>
      <c r="R48" s="18">
        <v>18311718789.93792</v>
      </c>
      <c r="S48" s="18">
        <v>20645331672.030281</v>
      </c>
      <c r="T48" s="18">
        <v>23811056200.114422</v>
      </c>
      <c r="U48" s="18">
        <v>24839944428.275249</v>
      </c>
      <c r="V48" s="18">
        <v>24083564559.057281</v>
      </c>
      <c r="W48" s="18">
        <v>25902054153.739632</v>
      </c>
      <c r="X48" s="18">
        <v>28345977228.449162</v>
      </c>
      <c r="Y48" s="18">
        <v>30701389770.587379</v>
      </c>
      <c r="Z48" s="18">
        <v>32253882853.597641</v>
      </c>
      <c r="AA48" s="18">
        <v>34349242638.36264</v>
      </c>
      <c r="AB48" s="18">
        <v>35682235302.232986</v>
      </c>
      <c r="AC48" s="19"/>
      <c r="AD48" s="20">
        <f t="shared" si="1"/>
        <v>0.43409697598495889</v>
      </c>
      <c r="AE48" s="19"/>
    </row>
    <row r="49" spans="2:31" ht="22.25" customHeight="1" x14ac:dyDescent="0.2">
      <c r="B49" s="16" t="s">
        <v>47</v>
      </c>
      <c r="C49" s="21">
        <v>130089498957.3427</v>
      </c>
      <c r="D49" s="22">
        <v>48327715200.636238</v>
      </c>
      <c r="E49" s="22">
        <v>65539494548.508209</v>
      </c>
      <c r="F49" s="22">
        <v>87422977904.522873</v>
      </c>
      <c r="G49" s="22">
        <v>92724914782.437225</v>
      </c>
      <c r="H49" s="22">
        <v>96665644784.936325</v>
      </c>
      <c r="I49" s="22">
        <v>109278123213.56149</v>
      </c>
      <c r="J49" s="22">
        <v>134754053207.02831</v>
      </c>
      <c r="K49" s="22">
        <v>183697587919.28781</v>
      </c>
      <c r="L49" s="22">
        <v>219301217272.09171</v>
      </c>
      <c r="M49" s="22">
        <v>227446062792.1763</v>
      </c>
      <c r="N49" s="22">
        <v>237992176661.1113</v>
      </c>
      <c r="O49" s="22">
        <v>224971667527.60049</v>
      </c>
      <c r="P49" s="22">
        <v>153505297893.07031</v>
      </c>
      <c r="Q49" s="22">
        <v>243147300956.31589</v>
      </c>
      <c r="R49" s="22">
        <v>262015170154.14761</v>
      </c>
      <c r="S49" s="22">
        <v>297498713918.45978</v>
      </c>
      <c r="T49" s="22">
        <v>309623562762.39429</v>
      </c>
      <c r="U49" s="22">
        <v>341673078751.1861</v>
      </c>
      <c r="V49" s="22">
        <v>355901703665.24329</v>
      </c>
      <c r="W49" s="22">
        <v>383313651239.97083</v>
      </c>
      <c r="X49" s="22">
        <v>420751532114.54688</v>
      </c>
      <c r="Y49" s="22">
        <v>488219872853.55109</v>
      </c>
      <c r="Z49" s="22">
        <v>528709451803.37018</v>
      </c>
      <c r="AA49" s="22">
        <v>538498701361.35822</v>
      </c>
      <c r="AB49" s="22">
        <v>560729743077.95337</v>
      </c>
      <c r="AC49" s="19"/>
      <c r="AD49" s="23">
        <f t="shared" si="1"/>
        <v>3.3103382484532498</v>
      </c>
      <c r="AE49" s="19"/>
    </row>
    <row r="50" spans="2:31" ht="22.25" customHeight="1" x14ac:dyDescent="0.2">
      <c r="B50" s="16" t="s">
        <v>48</v>
      </c>
      <c r="C50" s="29">
        <v>62355828473.890411</v>
      </c>
      <c r="D50" s="30">
        <v>68344062269.090767</v>
      </c>
      <c r="E50" s="30">
        <v>74815456146.794434</v>
      </c>
      <c r="F50" s="30">
        <v>79537342983.059692</v>
      </c>
      <c r="G50" s="30">
        <v>86982422074.327209</v>
      </c>
      <c r="H50" s="30">
        <v>109004071774.76151</v>
      </c>
      <c r="I50" s="30">
        <v>117828503207.4726</v>
      </c>
      <c r="J50" s="30">
        <v>124737570220.6841</v>
      </c>
      <c r="K50" s="30">
        <v>131452567051.2729</v>
      </c>
      <c r="L50" s="30">
        <v>138451841429.69281</v>
      </c>
      <c r="M50" s="30">
        <v>156746319232.61749</v>
      </c>
      <c r="N50" s="30">
        <v>160705711475.99429</v>
      </c>
      <c r="O50" s="30">
        <v>165684863383.11761</v>
      </c>
      <c r="P50" s="30">
        <v>159178087329.2554</v>
      </c>
      <c r="Q50" s="30">
        <v>171919506187.38681</v>
      </c>
      <c r="R50" s="30">
        <v>172457052675.36151</v>
      </c>
      <c r="S50" s="30">
        <v>181752519295.3259</v>
      </c>
      <c r="T50" s="30">
        <v>198037260110.68771</v>
      </c>
      <c r="U50" s="30">
        <v>201110621236.7847</v>
      </c>
      <c r="V50" s="30">
        <v>206289571722.77051</v>
      </c>
      <c r="W50" s="30">
        <v>219795913799.6463</v>
      </c>
      <c r="X50" s="30">
        <v>237080149048.24451</v>
      </c>
      <c r="Y50" s="30">
        <v>251163358664.37369</v>
      </c>
      <c r="Z50" s="30">
        <v>269877142439.24261</v>
      </c>
      <c r="AA50" s="30">
        <v>279700446636.20227</v>
      </c>
      <c r="AB50" s="30">
        <v>300280988750.12903</v>
      </c>
      <c r="AC50" s="19"/>
      <c r="AD50" s="20">
        <f t="shared" si="1"/>
        <v>3.8156041880810303</v>
      </c>
      <c r="AE50" s="19"/>
    </row>
    <row r="51" spans="2:31" ht="22.25" customHeight="1" x14ac:dyDescent="0.2">
      <c r="B51" s="16" t="s">
        <v>49</v>
      </c>
      <c r="C51" s="21">
        <v>14459860092.81459</v>
      </c>
      <c r="D51" s="22">
        <v>15213669678.46505</v>
      </c>
      <c r="E51" s="22">
        <v>18465992763.369911</v>
      </c>
      <c r="F51" s="22">
        <v>19781143607.725269</v>
      </c>
      <c r="G51" s="22">
        <v>21209010392.16853</v>
      </c>
      <c r="H51" s="22">
        <v>22989468229.800228</v>
      </c>
      <c r="I51" s="22">
        <v>23897349611.63155</v>
      </c>
      <c r="J51" s="22">
        <v>25105726185.472069</v>
      </c>
      <c r="K51" s="22">
        <v>26138546973.576191</v>
      </c>
      <c r="L51" s="22">
        <v>27443121836.393108</v>
      </c>
      <c r="M51" s="22">
        <v>29257610328.847679</v>
      </c>
      <c r="N51" s="22">
        <v>31501786316.967232</v>
      </c>
      <c r="O51" s="22">
        <v>33838094385.288109</v>
      </c>
      <c r="P51" s="22">
        <v>35949874206.992073</v>
      </c>
      <c r="Q51" s="22">
        <v>40101333309.16288</v>
      </c>
      <c r="R51" s="22">
        <v>44770772414.109413</v>
      </c>
      <c r="S51" s="22">
        <v>49881018736.761383</v>
      </c>
      <c r="T51" s="22">
        <v>55395185188.697777</v>
      </c>
      <c r="U51" s="22">
        <v>60566820230.028717</v>
      </c>
      <c r="V51" s="22">
        <v>64368967100.532204</v>
      </c>
      <c r="W51" s="22">
        <v>66677702078.729134</v>
      </c>
      <c r="X51" s="22">
        <v>69797089967.453873</v>
      </c>
      <c r="Y51" s="22">
        <v>72967337562.421234</v>
      </c>
      <c r="Z51" s="22">
        <v>76243505211.084335</v>
      </c>
      <c r="AA51" s="22">
        <v>80011548556.303375</v>
      </c>
      <c r="AB51" s="22">
        <v>82799345519.881439</v>
      </c>
      <c r="AC51" s="19"/>
      <c r="AD51" s="23">
        <f t="shared" si="1"/>
        <v>4.7261512205796636</v>
      </c>
      <c r="AE51" s="19"/>
    </row>
    <row r="52" spans="2:31" ht="22.25" customHeight="1" x14ac:dyDescent="0.2">
      <c r="B52" s="16" t="s">
        <v>50</v>
      </c>
      <c r="C52" s="89" t="s">
        <v>67</v>
      </c>
      <c r="D52" s="83" t="s">
        <v>67</v>
      </c>
      <c r="E52" s="18">
        <v>58504973654.669983</v>
      </c>
      <c r="F52" s="18">
        <v>80256216409.774246</v>
      </c>
      <c r="G52" s="18">
        <v>88878809035.799149</v>
      </c>
      <c r="H52" s="18">
        <v>95140584315.436844</v>
      </c>
      <c r="I52" s="18">
        <v>97463657960.504608</v>
      </c>
      <c r="J52" s="18">
        <v>101583602669.381</v>
      </c>
      <c r="K52" s="18">
        <v>106446464566.29401</v>
      </c>
      <c r="L52" s="18">
        <v>106141958294.2081</v>
      </c>
      <c r="M52" s="18">
        <v>113653548192.09979</v>
      </c>
      <c r="N52" s="18">
        <v>117091046457.3972</v>
      </c>
      <c r="O52" s="18">
        <v>122455196115.52341</v>
      </c>
      <c r="P52" s="18">
        <v>146529186244.70099</v>
      </c>
      <c r="Q52" s="18">
        <v>166761710323.15701</v>
      </c>
      <c r="R52" s="18">
        <v>189470981333.6254</v>
      </c>
      <c r="S52" s="18">
        <v>209978482819.6633</v>
      </c>
      <c r="T52" s="18">
        <v>228482744020.38849</v>
      </c>
      <c r="U52" s="18">
        <v>238741850314.15729</v>
      </c>
      <c r="V52" s="18">
        <v>223533024597.15469</v>
      </c>
      <c r="W52" s="18">
        <v>220907355075.08871</v>
      </c>
      <c r="X52" s="18">
        <v>247177337169.86609</v>
      </c>
      <c r="Y52" s="18">
        <v>268411108899.4498</v>
      </c>
      <c r="Z52" s="18">
        <v>275879924452.24738</v>
      </c>
      <c r="AA52" s="18">
        <v>282223549757.66241</v>
      </c>
      <c r="AB52" s="18">
        <v>290528801978.85492</v>
      </c>
      <c r="AC52" s="19"/>
      <c r="AD52" s="20">
        <f>(AB52-E52)/E52</f>
        <v>3.9658821093352348</v>
      </c>
      <c r="AE52" s="19"/>
    </row>
    <row r="53" spans="2:31" ht="22.25" customHeight="1" x14ac:dyDescent="0.2">
      <c r="B53" s="16" t="s">
        <v>51</v>
      </c>
      <c r="C53" s="21">
        <v>13732020526.597589</v>
      </c>
      <c r="D53" s="22">
        <v>19609426624.07621</v>
      </c>
      <c r="E53" s="22">
        <v>20958960282.145149</v>
      </c>
      <c r="F53" s="22">
        <v>22959226341.006359</v>
      </c>
      <c r="G53" s="22">
        <v>25324393667.858021</v>
      </c>
      <c r="H53" s="22">
        <v>27542030589.723629</v>
      </c>
      <c r="I53" s="22">
        <v>29485348600.980721</v>
      </c>
      <c r="J53" s="22">
        <v>29304184461.780479</v>
      </c>
      <c r="K53" s="22">
        <v>30686430280.78577</v>
      </c>
      <c r="L53" s="22">
        <v>31014871478.354111</v>
      </c>
      <c r="M53" s="22">
        <v>32146967271.515442</v>
      </c>
      <c r="N53" s="22">
        <v>34152417933.433071</v>
      </c>
      <c r="O53" s="22">
        <v>35860945736.07798</v>
      </c>
      <c r="P53" s="22">
        <v>37754686317.855331</v>
      </c>
      <c r="Q53" s="22">
        <v>41086953536.043427</v>
      </c>
      <c r="R53" s="22">
        <v>43567716441.394691</v>
      </c>
      <c r="S53" s="22">
        <v>45605188951.715019</v>
      </c>
      <c r="T53" s="22">
        <v>51196230460.174423</v>
      </c>
      <c r="U53" s="22">
        <v>56964406083.97094</v>
      </c>
      <c r="V53" s="22">
        <v>63311230877.619133</v>
      </c>
      <c r="W53" s="22">
        <v>69185884708.234207</v>
      </c>
      <c r="X53" s="22">
        <v>72014278181.38649</v>
      </c>
      <c r="Y53" s="22">
        <v>74954316262.402649</v>
      </c>
      <c r="Z53" s="22">
        <v>76850317287.08876</v>
      </c>
      <c r="AA53" s="22">
        <v>79634279975.549973</v>
      </c>
      <c r="AB53" s="22">
        <v>81537465623.561295</v>
      </c>
      <c r="AC53" s="19"/>
      <c r="AD53" s="23">
        <f>(AB53-C53)/C53</f>
        <v>4.9377617056158014</v>
      </c>
      <c r="AE53" s="19"/>
    </row>
    <row r="54" spans="2:31" ht="22.25" customHeight="1" x14ac:dyDescent="0.2">
      <c r="B54" s="16" t="s">
        <v>52</v>
      </c>
      <c r="C54" s="17">
        <v>41043410376.872887</v>
      </c>
      <c r="D54" s="18">
        <v>44985534757.600014</v>
      </c>
      <c r="E54" s="18">
        <v>49882315008.539291</v>
      </c>
      <c r="F54" s="18">
        <v>54155233904.477074</v>
      </c>
      <c r="G54" s="18">
        <v>57451332000.12455</v>
      </c>
      <c r="H54" s="18">
        <v>61580194810.486557</v>
      </c>
      <c r="I54" s="18">
        <v>64614311787.545631</v>
      </c>
      <c r="J54" s="18">
        <v>69685423725.618378</v>
      </c>
      <c r="K54" s="18">
        <v>72302996607.787857</v>
      </c>
      <c r="L54" s="18">
        <v>73317845115.199722</v>
      </c>
      <c r="M54" s="18">
        <v>79036491738.684235</v>
      </c>
      <c r="N54" s="18">
        <v>84461165829.962219</v>
      </c>
      <c r="O54" s="18">
        <v>84813929962.180725</v>
      </c>
      <c r="P54" s="18">
        <v>84196370955.775803</v>
      </c>
      <c r="Q54" s="18">
        <v>87629362814.339005</v>
      </c>
      <c r="R54" s="18">
        <v>92701552364.019104</v>
      </c>
      <c r="S54" s="18">
        <v>100682580517.9852</v>
      </c>
      <c r="T54" s="18">
        <v>107964480242.7664</v>
      </c>
      <c r="U54" s="18">
        <v>119108740639.3857</v>
      </c>
      <c r="V54" s="18">
        <v>127349050915.099</v>
      </c>
      <c r="W54" s="18">
        <v>135095516741.7973</v>
      </c>
      <c r="X54" s="18">
        <v>136358363675.0094</v>
      </c>
      <c r="Y54" s="18">
        <v>151830455967.81619</v>
      </c>
      <c r="Z54" s="18">
        <v>161028710778.6376</v>
      </c>
      <c r="AA54" s="18">
        <v>168079537882.5426</v>
      </c>
      <c r="AB54" s="18">
        <v>179491830712.75729</v>
      </c>
      <c r="AC54" s="19"/>
      <c r="AD54" s="20">
        <f>(AB54-C54)/C54</f>
        <v>3.3732192102120546</v>
      </c>
      <c r="AE54" s="19"/>
    </row>
    <row r="55" spans="2:31" ht="22.25" customHeight="1" x14ac:dyDescent="0.2">
      <c r="B55" s="16" t="s">
        <v>53</v>
      </c>
      <c r="C55" s="42" t="s">
        <v>67</v>
      </c>
      <c r="D55" s="44" t="s">
        <v>67</v>
      </c>
      <c r="E55" s="44" t="s">
        <v>67</v>
      </c>
      <c r="F55" s="44" t="s">
        <v>67</v>
      </c>
      <c r="G55" s="44" t="s">
        <v>67</v>
      </c>
      <c r="H55" s="44" t="s">
        <v>67</v>
      </c>
      <c r="I55" s="44" t="s">
        <v>67</v>
      </c>
      <c r="J55" s="44" t="s">
        <v>67</v>
      </c>
      <c r="K55" s="44" t="s">
        <v>67</v>
      </c>
      <c r="L55" s="44" t="s">
        <v>67</v>
      </c>
      <c r="M55" s="22">
        <v>50852406759.300133</v>
      </c>
      <c r="N55" s="22">
        <v>54038779562.619423</v>
      </c>
      <c r="O55" s="22">
        <v>58809069760.169983</v>
      </c>
      <c r="P55" s="22">
        <v>62213052204.784714</v>
      </c>
      <c r="Q55" s="22">
        <v>76209186657.016632</v>
      </c>
      <c r="R55" s="22">
        <v>84555225537.715317</v>
      </c>
      <c r="S55" s="22">
        <v>109961138475.7162</v>
      </c>
      <c r="T55" s="22">
        <v>133191145916.30949</v>
      </c>
      <c r="U55" s="22">
        <v>159791627766.7048</v>
      </c>
      <c r="V55" s="22">
        <v>180255819059.03931</v>
      </c>
      <c r="W55" s="22">
        <v>218205025717.1886</v>
      </c>
      <c r="X55" s="22">
        <v>252498021613.77551</v>
      </c>
      <c r="Y55" s="22">
        <v>269202413009.35089</v>
      </c>
      <c r="Z55" s="22">
        <v>285614359534.04199</v>
      </c>
      <c r="AA55" s="22">
        <v>302295579953.32288</v>
      </c>
      <c r="AB55" s="22">
        <v>316398099077.19122</v>
      </c>
      <c r="AC55" s="19"/>
      <c r="AD55" s="23">
        <f>(AB55-M55)/M55</f>
        <v>5.221890353681772</v>
      </c>
      <c r="AE55" s="19"/>
    </row>
    <row r="56" spans="2:31" ht="22.25" customHeight="1" x14ac:dyDescent="0.2">
      <c r="B56" s="16" t="s">
        <v>54</v>
      </c>
      <c r="C56" s="17">
        <v>373746313148.77271</v>
      </c>
      <c r="D56" s="18">
        <v>421344106292.11902</v>
      </c>
      <c r="E56" s="18">
        <v>450895586401.86548</v>
      </c>
      <c r="F56" s="18">
        <v>461744126414.62061</v>
      </c>
      <c r="G56" s="18">
        <v>474708881456.21899</v>
      </c>
      <c r="H56" s="18">
        <v>485583629987.51343</v>
      </c>
      <c r="I56" s="18">
        <v>511179423836.84497</v>
      </c>
      <c r="J56" s="18">
        <v>533408352550.90338</v>
      </c>
      <c r="K56" s="18">
        <v>554480880188.26123</v>
      </c>
      <c r="L56" s="18">
        <v>558752464729.61963</v>
      </c>
      <c r="M56" s="18">
        <v>599266227158.88879</v>
      </c>
      <c r="N56" s="18">
        <v>616279551853.33228</v>
      </c>
      <c r="O56" s="18">
        <v>626539300044.52771</v>
      </c>
      <c r="P56" s="18">
        <v>687978098676.69067</v>
      </c>
      <c r="Q56" s="18">
        <v>772313152527.02319</v>
      </c>
      <c r="R56" s="18">
        <v>855005711585.42273</v>
      </c>
      <c r="S56" s="18">
        <v>930420178880.9071</v>
      </c>
      <c r="T56" s="18">
        <v>1012419240817.531</v>
      </c>
      <c r="U56" s="18">
        <v>1119270831360.418</v>
      </c>
      <c r="V56" s="18">
        <v>1148399880067.282</v>
      </c>
      <c r="W56" s="18">
        <v>1217779203046.646</v>
      </c>
      <c r="X56" s="18">
        <v>1366703554588.844</v>
      </c>
      <c r="Y56" s="18">
        <v>1466824185146.3611</v>
      </c>
      <c r="Z56" s="18">
        <v>1530308889477.021</v>
      </c>
      <c r="AA56" s="18">
        <v>1614387062792.386</v>
      </c>
      <c r="AB56" s="18">
        <v>1688633366574.8369</v>
      </c>
      <c r="AC56" s="34"/>
      <c r="AD56" s="20">
        <f>(AB56-C56)/C56</f>
        <v>3.5181271551504589</v>
      </c>
      <c r="AE56" s="34"/>
    </row>
    <row r="57" spans="2:31" ht="22.25" customHeight="1" x14ac:dyDescent="0.2">
      <c r="B57" s="35" t="s">
        <v>55</v>
      </c>
      <c r="C57" s="42" t="s">
        <v>67</v>
      </c>
      <c r="D57" s="44" t="s">
        <v>67</v>
      </c>
      <c r="E57" s="44" t="s">
        <v>67</v>
      </c>
      <c r="F57" s="44" t="s">
        <v>67</v>
      </c>
      <c r="G57" s="79">
        <v>4602562978.9871387</v>
      </c>
      <c r="H57" s="79">
        <v>5033359226.9124784</v>
      </c>
      <c r="I57" s="79">
        <v>5498298024.2457714</v>
      </c>
      <c r="J57" s="79">
        <v>6931016285.9205856</v>
      </c>
      <c r="K57" s="79">
        <v>8824184973.588274</v>
      </c>
      <c r="L57" s="79">
        <v>10568033444.0968</v>
      </c>
      <c r="M57" s="79">
        <v>9734732377.4084225</v>
      </c>
      <c r="N57" s="79">
        <v>9313909889.6151257</v>
      </c>
      <c r="O57" s="79">
        <v>9322845078.670927</v>
      </c>
      <c r="P57" s="79">
        <v>10411739604.30267</v>
      </c>
      <c r="Q57" s="79">
        <v>11628118996.64443</v>
      </c>
      <c r="R57" s="79">
        <v>13315278591.697399</v>
      </c>
      <c r="S57" s="79">
        <v>13095275519.124109</v>
      </c>
      <c r="T57" s="79">
        <v>13211610164.28587</v>
      </c>
      <c r="U57" s="79">
        <v>12313607871.294609</v>
      </c>
      <c r="V57" s="79">
        <v>15005270718.651979</v>
      </c>
      <c r="W57" s="79">
        <v>15543563848.0926</v>
      </c>
      <c r="X57" s="79">
        <v>17107576501.64533</v>
      </c>
      <c r="Y57" s="79">
        <v>19955277656.677292</v>
      </c>
      <c r="Z57" s="79">
        <v>19409673187.31863</v>
      </c>
      <c r="AA57" s="79">
        <v>19541546946.444248</v>
      </c>
      <c r="AB57" s="79">
        <v>22199686831.776119</v>
      </c>
      <c r="AC57" s="36"/>
      <c r="AD57" s="23">
        <f>(AB57-G57)/G57</f>
        <v>3.8233314640403862</v>
      </c>
      <c r="AE57" s="36"/>
    </row>
    <row r="58" spans="2:31" ht="22.25" customHeight="1" x14ac:dyDescent="0.2">
      <c r="B58" s="35" t="s">
        <v>56</v>
      </c>
      <c r="C58" s="90"/>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36"/>
      <c r="AD58" s="20"/>
      <c r="AE58" s="36"/>
    </row>
    <row r="59" spans="2:31" ht="22.25" customHeight="1" x14ac:dyDescent="0.2">
      <c r="B59" s="35" t="s">
        <v>57</v>
      </c>
      <c r="C59" s="78">
        <v>239670853658.53659</v>
      </c>
      <c r="D59" s="79">
        <v>249947203490.67831</v>
      </c>
      <c r="E59" s="79">
        <v>270971003717.47211</v>
      </c>
      <c r="F59" s="79">
        <v>299737915910.46582</v>
      </c>
      <c r="G59" s="79">
        <v>289401443854.26788</v>
      </c>
      <c r="H59" s="79">
        <v>316692754273.59137</v>
      </c>
      <c r="I59" s="79">
        <v>346267321441.12891</v>
      </c>
      <c r="J59" s="79">
        <v>379509399594.64093</v>
      </c>
      <c r="K59" s="79">
        <v>534856670933.13818</v>
      </c>
      <c r="L59" s="79">
        <v>517742610989.83783</v>
      </c>
      <c r="M59" s="79">
        <v>589455815047.46545</v>
      </c>
      <c r="N59" s="79">
        <v>561544122143.47156</v>
      </c>
      <c r="O59" s="79">
        <v>572093776729.45703</v>
      </c>
      <c r="P59" s="79">
        <v>588969000626.80994</v>
      </c>
      <c r="Q59" s="79">
        <v>688416840587.34863</v>
      </c>
      <c r="R59" s="79">
        <v>781243031638.25476</v>
      </c>
      <c r="S59" s="79">
        <v>894971489194.48047</v>
      </c>
      <c r="T59" s="79">
        <v>975634457486.14966</v>
      </c>
      <c r="U59" s="79">
        <v>1067944015010.224</v>
      </c>
      <c r="V59" s="79">
        <v>1044056564108.803</v>
      </c>
      <c r="W59" s="79">
        <v>1168956617300.5259</v>
      </c>
      <c r="X59" s="79">
        <v>1308343501953.3711</v>
      </c>
      <c r="Y59" s="79">
        <v>1380911364460.4031</v>
      </c>
      <c r="Z59" s="79">
        <v>1451517642362.7859</v>
      </c>
      <c r="AA59" s="79">
        <v>1503215796524.7061</v>
      </c>
      <c r="AB59" s="79">
        <v>1542554834036.0249</v>
      </c>
      <c r="AC59" s="36"/>
      <c r="AD59" s="23">
        <f>(AB59-C59)/C59</f>
        <v>5.4361386062976633</v>
      </c>
      <c r="AE59" s="36"/>
    </row>
    <row r="60" spans="2:31" ht="22.25" customHeight="1" x14ac:dyDescent="0.2">
      <c r="B60" s="35" t="s">
        <v>58</v>
      </c>
      <c r="C60" s="80">
        <v>134079231401.5228</v>
      </c>
      <c r="D60" s="81">
        <v>139733651537.53049</v>
      </c>
      <c r="E60" s="81">
        <v>147699510919.96109</v>
      </c>
      <c r="F60" s="81">
        <v>153120761598.6326</v>
      </c>
      <c r="G60" s="81">
        <v>167163528846.93521</v>
      </c>
      <c r="H60" s="81">
        <v>182062899096.151</v>
      </c>
      <c r="I60" s="81">
        <v>196136016089.85181</v>
      </c>
      <c r="J60" s="81">
        <v>215832154223.31509</v>
      </c>
      <c r="K60" s="81">
        <v>218811543216.55231</v>
      </c>
      <c r="L60" s="81">
        <v>228607623855.50229</v>
      </c>
      <c r="M60" s="81">
        <v>259184303765.36871</v>
      </c>
      <c r="N60" s="81">
        <v>268799703655.5932</v>
      </c>
      <c r="O60" s="81">
        <v>279567653129.2251</v>
      </c>
      <c r="P60" s="81">
        <v>310236461794.31219</v>
      </c>
      <c r="Q60" s="81">
        <v>349261752031.3056</v>
      </c>
      <c r="R60" s="81">
        <v>378002502742.25513</v>
      </c>
      <c r="S60" s="81">
        <v>427943494439.58948</v>
      </c>
      <c r="T60" s="81">
        <v>453322571694.26038</v>
      </c>
      <c r="U60" s="81">
        <v>476968149523.47418</v>
      </c>
      <c r="V60" s="81">
        <v>455393431506.03522</v>
      </c>
      <c r="W60" s="81">
        <v>468494066786.59619</v>
      </c>
      <c r="X60" s="81">
        <v>503068685411.63232</v>
      </c>
      <c r="Y60" s="81">
        <v>547136479508.84662</v>
      </c>
      <c r="Z60" s="81">
        <v>582264153823.8031</v>
      </c>
      <c r="AA60" s="81">
        <v>610942857155.51196</v>
      </c>
      <c r="AB60" s="81">
        <v>640720167171.69946</v>
      </c>
      <c r="AC60" s="36"/>
      <c r="AD60" s="20">
        <f>(AB60-C60)/C60</f>
        <v>3.7786682581208657</v>
      </c>
      <c r="AE60" s="36"/>
    </row>
    <row r="61" spans="2:31" ht="22.25" customHeight="1" x14ac:dyDescent="0.2">
      <c r="B61" s="35" t="s">
        <v>59</v>
      </c>
      <c r="C61" s="78">
        <v>25927654446.720772</v>
      </c>
      <c r="D61" s="79">
        <v>28476728343.361038</v>
      </c>
      <c r="E61" s="79">
        <v>31516404114.47982</v>
      </c>
      <c r="F61" s="79">
        <v>33557546727.096802</v>
      </c>
      <c r="G61" s="79">
        <v>36575421873.042976</v>
      </c>
      <c r="H61" s="79">
        <v>39455111900.985489</v>
      </c>
      <c r="I61" s="79">
        <v>42037502062.808792</v>
      </c>
      <c r="J61" s="79">
        <v>44993640733.506363</v>
      </c>
      <c r="K61" s="79">
        <v>48213898062.643738</v>
      </c>
      <c r="L61" s="79">
        <v>50799913235.920853</v>
      </c>
      <c r="M61" s="79">
        <v>55167743680.595207</v>
      </c>
      <c r="N61" s="79">
        <v>58571167613.970001</v>
      </c>
      <c r="O61" s="79">
        <v>61810602309.258438</v>
      </c>
      <c r="P61" s="79">
        <v>65405617998.542603</v>
      </c>
      <c r="Q61" s="79">
        <v>69873904585.313797</v>
      </c>
      <c r="R61" s="79">
        <v>76155085464.701035</v>
      </c>
      <c r="S61" s="79">
        <v>80983378360.100952</v>
      </c>
      <c r="T61" s="79">
        <v>85914141362.795456</v>
      </c>
      <c r="U61" s="79">
        <v>90794694366.779816</v>
      </c>
      <c r="V61" s="79">
        <v>95021210788.604263</v>
      </c>
      <c r="W61" s="79">
        <v>103589965611.76469</v>
      </c>
      <c r="X61" s="79">
        <v>92285415711.895523</v>
      </c>
      <c r="Y61" s="79">
        <v>96234421057.619293</v>
      </c>
      <c r="Z61" s="79">
        <v>102505466209.6091</v>
      </c>
      <c r="AA61" s="79">
        <v>104143793876.30569</v>
      </c>
      <c r="AB61" s="79">
        <v>75688362253.619614</v>
      </c>
      <c r="AC61" s="36"/>
      <c r="AD61" s="23">
        <f>(AB61-C61)/C61</f>
        <v>1.9192136299545748</v>
      </c>
      <c r="AE61" s="36"/>
    </row>
    <row r="62" spans="2:31" ht="22.25" customHeight="1" x14ac:dyDescent="0.2">
      <c r="B62" s="35"/>
      <c r="C62" s="91"/>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40"/>
      <c r="AD62" s="83"/>
      <c r="AE62" s="40"/>
    </row>
    <row r="63" spans="2:31" ht="99.25" customHeight="1" x14ac:dyDescent="0.2">
      <c r="B63" s="35"/>
      <c r="C63" s="140" t="s">
        <v>77</v>
      </c>
      <c r="D63" s="137"/>
      <c r="E63" s="137"/>
      <c r="F63" s="137"/>
      <c r="G63" s="137"/>
      <c r="H63" s="137"/>
      <c r="I63" s="137"/>
      <c r="J63" s="137"/>
      <c r="K63" s="93"/>
      <c r="L63" s="54"/>
      <c r="M63" s="54"/>
      <c r="N63" s="54"/>
      <c r="O63" s="54"/>
      <c r="P63" s="54"/>
      <c r="Q63" s="54"/>
      <c r="R63" s="54"/>
      <c r="S63" s="54"/>
      <c r="T63" s="54"/>
      <c r="U63" s="54"/>
      <c r="V63" s="54"/>
      <c r="W63" s="54"/>
      <c r="X63" s="54"/>
      <c r="Y63" s="54"/>
      <c r="Z63" s="54"/>
      <c r="AA63" s="54"/>
      <c r="AB63" s="54"/>
      <c r="AC63" s="44"/>
      <c r="AD63" s="44"/>
      <c r="AE63" s="44"/>
    </row>
  </sheetData>
  <mergeCells count="3">
    <mergeCell ref="B2:AE2"/>
    <mergeCell ref="C63:J63"/>
    <mergeCell ref="D3:E3"/>
  </mergeCells>
  <pageMargins left="1" right="1" top="1" bottom="1" header="0.25" footer="0.25"/>
  <pageSetup orientation="portrait"/>
  <headerFooter>
    <oddFooter>&amp;C&amp;"Helvetica,Regular"&amp;12&amp;K000000&amp;P</oddFooter>
  </headerFooter>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AD61"/>
  <sheetViews>
    <sheetView showGridLines="0" workbookViewId="0">
      <pane xSplit="1" ySplit="3" topLeftCell="B49" activePane="bottomRight" state="frozen"/>
      <selection pane="topRight"/>
      <selection pane="bottomLeft"/>
      <selection pane="bottomRight" activeCell="I68" sqref="I68"/>
    </sheetView>
  </sheetViews>
  <sheetFormatPr baseColWidth="10" defaultColWidth="12.25" defaultRowHeight="21.75" customHeight="1" x14ac:dyDescent="0.2"/>
  <cols>
    <col min="1" max="1" width="22.25" style="94" customWidth="1"/>
    <col min="2" max="2" width="10.875" style="94" customWidth="1"/>
    <col min="3" max="3" width="9.75" style="94" customWidth="1"/>
    <col min="4" max="27" width="10.875" style="94" customWidth="1"/>
    <col min="28" max="28" width="1.875" style="94" customWidth="1"/>
    <col min="29" max="30" width="10.375" style="94" customWidth="1"/>
    <col min="31" max="256" width="12.25" customWidth="1"/>
  </cols>
  <sheetData>
    <row r="1" spans="1:30" ht="30" customHeight="1" x14ac:dyDescent="0.2">
      <c r="A1" s="135" t="s">
        <v>78</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row>
    <row r="2" spans="1:30" ht="22.5" customHeight="1" x14ac:dyDescent="0.25">
      <c r="A2" s="2"/>
      <c r="B2" s="4"/>
      <c r="C2" s="141"/>
      <c r="D2" s="142"/>
      <c r="E2" s="4"/>
      <c r="F2" s="4"/>
      <c r="G2" s="4"/>
      <c r="H2" s="4"/>
      <c r="I2" s="4"/>
      <c r="J2" s="4"/>
      <c r="K2" s="4"/>
      <c r="L2" s="4"/>
      <c r="M2" s="4"/>
      <c r="N2" s="4"/>
      <c r="O2" s="4"/>
      <c r="P2" s="4"/>
      <c r="Q2" s="4"/>
      <c r="R2" s="4"/>
      <c r="S2" s="4"/>
      <c r="T2" s="4"/>
      <c r="U2" s="4"/>
      <c r="V2" s="4"/>
      <c r="W2" s="4"/>
      <c r="X2" s="4"/>
      <c r="Y2" s="4"/>
      <c r="Z2" s="4"/>
      <c r="AA2" s="4"/>
      <c r="AB2" s="4"/>
      <c r="AC2" s="4"/>
      <c r="AD2" s="5"/>
    </row>
    <row r="3" spans="1:30" ht="22.75" customHeight="1" x14ac:dyDescent="0.25">
      <c r="A3" s="6" t="s">
        <v>1</v>
      </c>
      <c r="B3" s="7">
        <v>1990</v>
      </c>
      <c r="C3" s="7">
        <v>1991</v>
      </c>
      <c r="D3" s="7">
        <v>1992</v>
      </c>
      <c r="E3" s="7">
        <v>1993</v>
      </c>
      <c r="F3" s="7">
        <v>1994</v>
      </c>
      <c r="G3" s="7">
        <v>1995</v>
      </c>
      <c r="H3" s="7">
        <v>1996</v>
      </c>
      <c r="I3" s="7">
        <v>1997</v>
      </c>
      <c r="J3" s="7">
        <v>1998</v>
      </c>
      <c r="K3" s="7">
        <v>1999</v>
      </c>
      <c r="L3" s="7">
        <v>2000</v>
      </c>
      <c r="M3" s="7">
        <v>2001</v>
      </c>
      <c r="N3" s="7">
        <v>2002</v>
      </c>
      <c r="O3" s="7">
        <v>2003</v>
      </c>
      <c r="P3" s="7">
        <v>2004</v>
      </c>
      <c r="Q3" s="7">
        <v>2005</v>
      </c>
      <c r="R3" s="7">
        <v>2006</v>
      </c>
      <c r="S3" s="7">
        <v>2007</v>
      </c>
      <c r="T3" s="7">
        <v>2008</v>
      </c>
      <c r="U3" s="7">
        <v>2009</v>
      </c>
      <c r="V3" s="7">
        <v>2010</v>
      </c>
      <c r="W3" s="7">
        <v>2011</v>
      </c>
      <c r="X3" s="7">
        <v>2012</v>
      </c>
      <c r="Y3" s="7">
        <v>2013</v>
      </c>
      <c r="Z3" s="7">
        <v>2014</v>
      </c>
      <c r="AA3" s="7">
        <v>2015</v>
      </c>
      <c r="AB3" s="8"/>
      <c r="AC3" s="9" t="s">
        <v>2</v>
      </c>
      <c r="AD3" s="10"/>
    </row>
    <row r="4" spans="1:30" ht="23.25" customHeight="1" x14ac:dyDescent="0.2">
      <c r="A4" s="11" t="s">
        <v>3</v>
      </c>
      <c r="B4" s="12"/>
      <c r="C4" s="13"/>
      <c r="D4" s="13"/>
      <c r="E4" s="13"/>
      <c r="F4" s="13"/>
      <c r="G4" s="13"/>
      <c r="H4" s="13"/>
      <c r="I4" s="13"/>
      <c r="J4" s="13"/>
      <c r="K4" s="13"/>
      <c r="L4" s="13"/>
      <c r="M4" s="13"/>
      <c r="N4" s="13"/>
      <c r="O4" s="13"/>
      <c r="P4" s="13"/>
      <c r="Q4" s="13"/>
      <c r="R4" s="13"/>
      <c r="S4" s="13"/>
      <c r="T4" s="13"/>
      <c r="U4" s="13"/>
      <c r="V4" s="13"/>
      <c r="W4" s="13"/>
      <c r="X4" s="13"/>
      <c r="Y4" s="13"/>
      <c r="Z4" s="13"/>
      <c r="AA4" s="13"/>
      <c r="AB4" s="14"/>
      <c r="AC4" s="15"/>
      <c r="AD4" s="14"/>
    </row>
    <row r="5" spans="1:30" ht="22.25" customHeight="1" x14ac:dyDescent="0.2">
      <c r="A5" s="16" t="s">
        <v>4</v>
      </c>
      <c r="B5" s="17">
        <f>('GDP - GDP (PPP, Current INtl do'!C6/('Population Total - Country Popu'!C5*1000))</f>
        <v>960.96604730447064</v>
      </c>
      <c r="C5" s="18">
        <f>('GDP - GDP (PPP, Current INtl do'!D6/('Population Total - Country Popu'!D5*1000))</f>
        <v>1069.1114602442774</v>
      </c>
      <c r="D5" s="18">
        <f>('GDP - GDP (PPP, Current INtl do'!E6/('Population Total - Country Popu'!E5*1000))</f>
        <v>1232.4041215039667</v>
      </c>
      <c r="E5" s="18">
        <f>('GDP - GDP (PPP, Current INtl do'!F6/('Population Total - Country Popu'!F5*1000))</f>
        <v>1419.8454672355576</v>
      </c>
      <c r="F5" s="18">
        <f>('GDP - GDP (PPP, Current INtl do'!G6/('Population Total - Country Popu'!G5*1000))</f>
        <v>1622.1855442059748</v>
      </c>
      <c r="G5" s="18">
        <f>('GDP - GDP (PPP, Current INtl do'!H6/('Population Total - Country Popu'!H5*1000))</f>
        <v>1820.1047077165251</v>
      </c>
      <c r="H5" s="18">
        <f>('GDP - GDP (PPP, Current INtl do'!I6/('Population Total - Country Popu'!I5*1000))</f>
        <v>2020.4136612443776</v>
      </c>
      <c r="I5" s="18">
        <f>('GDP - GDP (PPP, Current INtl do'!J6/('Population Total - Country Popu'!J5*1000))</f>
        <v>2228.3901247825438</v>
      </c>
      <c r="J5" s="18">
        <f>('GDP - GDP (PPP, Current INtl do'!K6/('Population Total - Country Popu'!K5*1000))</f>
        <v>2413.3766783726805</v>
      </c>
      <c r="K5" s="18">
        <f>('GDP - GDP (PPP, Current INtl do'!L6/('Population Total - Country Popu'!L5*1000))</f>
        <v>2622.2441296918014</v>
      </c>
      <c r="L5" s="18">
        <f>('GDP - GDP (PPP, Current INtl do'!M6/('Population Total - Country Popu'!M5*1000))</f>
        <v>2892.5739287563956</v>
      </c>
      <c r="M5" s="18">
        <f>('GDP - GDP (PPP, Current INtl do'!N6/('Population Total - Country Popu'!N5*1000))</f>
        <v>3186.6599578387059</v>
      </c>
      <c r="N5" s="18">
        <f>('GDP - GDP (PPP, Current INtl do'!O6/('Population Total - Country Popu'!O5*1000))</f>
        <v>3510.7490294463855</v>
      </c>
      <c r="O5" s="18">
        <f>('GDP - GDP (PPP, Current INtl do'!P6/('Population Total - Country Popu'!P5*1000))</f>
        <v>3917.4596729635305</v>
      </c>
      <c r="P5" s="18">
        <f>('GDP - GDP (PPP, Current INtl do'!Q6/('Population Total - Country Popu'!Q5*1000))</f>
        <v>4406.4549429856579</v>
      </c>
      <c r="Q5" s="18">
        <f>('GDP - GDP (PPP, Current INtl do'!R6/('Population Total - Country Popu'!R5*1000))</f>
        <v>5036.7079458840544</v>
      </c>
      <c r="R5" s="18">
        <f>('GDP - GDP (PPP, Current INtl do'!S6/('Population Total - Country Popu'!S5*1000))</f>
        <v>5816.6101705550709</v>
      </c>
      <c r="S5" s="18">
        <f>('GDP - GDP (PPP, Current INtl do'!T6/('Population Total - Country Popu'!T5*1000))</f>
        <v>6779.3156938510638</v>
      </c>
      <c r="T5" s="18">
        <f>('GDP - GDP (PPP, Current INtl do'!U6/('Population Total - Country Popu'!U5*1000))</f>
        <v>7532.2776819464625</v>
      </c>
      <c r="U5" s="18">
        <f>('GDP - GDP (PPP, Current INtl do'!V6/('Population Total - Country Popu'!V5*1000))</f>
        <v>8250.5561348238589</v>
      </c>
      <c r="V5" s="18">
        <f>('GDP - GDP (PPP, Current INtl do'!W6/('Population Total - Country Popu'!W5*1000))</f>
        <v>9181.3318227495602</v>
      </c>
      <c r="W5" s="18">
        <f>('GDP - GDP (PPP, Current INtl do'!X6/('Population Total - Country Popu'!X5*1000))</f>
        <v>10199.891585811325</v>
      </c>
      <c r="X5" s="18">
        <f>('GDP - GDP (PPP, Current INtl do'!Y6/('Population Total - Country Popu'!Y5*1000))</f>
        <v>11133.696540147743</v>
      </c>
      <c r="Y5" s="18">
        <f>('GDP - GDP (PPP, Current INtl do'!Z6/('Population Total - Country Popu'!Z5*1000))</f>
        <v>12116.360670329605</v>
      </c>
      <c r="Z5" s="18">
        <f>('GDP - GDP (PPP, Current INtl do'!AA6/('Population Total - Country Popu'!AA5*1000))</f>
        <v>13155.3115826627</v>
      </c>
      <c r="AA5" s="18">
        <f>('GDP - GDP (PPP, Current INtl do'!AB6/('Population Total - Country Popu'!AB5*1000))</f>
        <v>14137.095030025213</v>
      </c>
      <c r="AB5" s="19"/>
      <c r="AC5" s="20">
        <f>(AA5-B5)/B5</f>
        <v>13.711336648865018</v>
      </c>
      <c r="AD5" s="19"/>
    </row>
    <row r="6" spans="1:30" ht="22.25" customHeight="1" x14ac:dyDescent="0.2">
      <c r="A6" s="16" t="s">
        <v>5</v>
      </c>
      <c r="B6" s="21">
        <f>('GDP - GDP (PPP, Current INtl do'!C7/('Population Total - Country Popu'!C6*1000))</f>
        <v>17165.118283339332</v>
      </c>
      <c r="C6" s="22">
        <f>('GDP - GDP (PPP, Current INtl do'!D7/('Population Total - Country Popu'!D6*1000))</f>
        <v>18549.282471796858</v>
      </c>
      <c r="D6" s="22">
        <f>('GDP - GDP (PPP, Current INtl do'!E7/('Population Total - Country Popu'!E6*1000))</f>
        <v>19967.490897607342</v>
      </c>
      <c r="E6" s="22">
        <f>('GDP - GDP (PPP, Current INtl do'!F7/('Population Total - Country Popu'!F6*1000))</f>
        <v>21499.273097054498</v>
      </c>
      <c r="F6" s="22">
        <f>('GDP - GDP (PPP, Current INtl do'!G7/('Population Total - Country Popu'!G6*1000))</f>
        <v>22993.229282943084</v>
      </c>
      <c r="G6" s="22">
        <f>('GDP - GDP (PPP, Current INtl do'!H7/('Population Total - Country Popu'!H6*1000))</f>
        <v>23638.857156840673</v>
      </c>
      <c r="H6" s="22">
        <f>('GDP - GDP (PPP, Current INtl do'!I7/('Population Total - Country Popu'!I6*1000))</f>
        <v>24571.520190562471</v>
      </c>
      <c r="I6" s="22">
        <f>('GDP - GDP (PPP, Current INtl do'!J7/('Population Total - Country Popu'!J6*1000))</f>
        <v>25629.42473719694</v>
      </c>
      <c r="J6" s="22">
        <f>('GDP - GDP (PPP, Current INtl do'!K7/('Population Total - Country Popu'!K6*1000))</f>
        <v>23787.98987007403</v>
      </c>
      <c r="K6" s="22">
        <f>('GDP - GDP (PPP, Current INtl do'!L7/('Population Total - Country Popu'!L6*1000))</f>
        <v>24239.004179537929</v>
      </c>
      <c r="L6" s="22">
        <f>('GDP - GDP (PPP, Current INtl do'!M7/('Population Total - Country Popu'!M6*1000))</f>
        <v>26292.059352167624</v>
      </c>
      <c r="M6" s="22">
        <f>('GDP - GDP (PPP, Current INtl do'!N7/('Population Total - Country Popu'!N6*1000))</f>
        <v>26814.489926281676</v>
      </c>
      <c r="N6" s="22">
        <f>('GDP - GDP (PPP, Current INtl do'!O7/('Population Total - Country Popu'!O6*1000))</f>
        <v>27601.093319090956</v>
      </c>
      <c r="O6" s="22">
        <f>('GDP - GDP (PPP, Current INtl do'!P7/('Population Total - Country Popu'!P6*1000))</f>
        <v>29032.873618540147</v>
      </c>
      <c r="P6" s="22">
        <f>('GDP - GDP (PPP, Current INtl do'!Q7/('Population Total - Country Popu'!Q6*1000))</f>
        <v>32473.548569428865</v>
      </c>
      <c r="Q6" s="22">
        <f>('GDP - GDP (PPP, Current INtl do'!R7/('Population Total - Country Popu'!R6*1000))</f>
        <v>35994.82034201466</v>
      </c>
      <c r="R6" s="22">
        <f>('GDP - GDP (PPP, Current INtl do'!S7/('Population Total - Country Popu'!S6*1000))</f>
        <v>39629.369751638071</v>
      </c>
      <c r="S6" s="22">
        <f>('GDP - GDP (PPP, Current INtl do'!T7/('Population Total - Country Popu'!T6*1000))</f>
        <v>43164.267568010619</v>
      </c>
      <c r="T6" s="22">
        <f>('GDP - GDP (PPP, Current INtl do'!U7/('Population Total - Country Popu'!U6*1000))</f>
        <v>44734.637025399381</v>
      </c>
      <c r="U6" s="22">
        <f>('GDP - GDP (PPP, Current INtl do'!V7/('Population Total - Country Popu'!V6*1000))</f>
        <v>43721.218032082688</v>
      </c>
      <c r="V6" s="22">
        <f>('GDP - GDP (PPP, Current INtl do'!W7/('Population Total - Country Popu'!W6*1000))</f>
        <v>46962.081796593688</v>
      </c>
      <c r="W6" s="22">
        <f>('GDP - GDP (PPP, Current INtl do'!X7/('Population Total - Country Popu'!X6*1000))</f>
        <v>49913.735906127906</v>
      </c>
      <c r="X6" s="22">
        <f>('GDP - GDP (PPP, Current INtl do'!Y7/('Population Total - Country Popu'!Y6*1000))</f>
        <v>51321.378321402772</v>
      </c>
      <c r="Y6" s="22">
        <f>('GDP - GDP (PPP, Current INtl do'!Z7/('Population Total - Country Popu'!Z6*1000))</f>
        <v>53342.740033217327</v>
      </c>
      <c r="Z6" s="22">
        <f>('GDP - GDP (PPP, Current INtl do'!AA7/('Population Total - Country Popu'!AA6*1000))</f>
        <v>55323.935032241789</v>
      </c>
      <c r="AA6" s="22">
        <f>('GDP - GDP (PPP, Current INtl do'!AB7/('Population Total - Country Popu'!AB6*1000))</f>
        <v>56858.893195466815</v>
      </c>
      <c r="AB6" s="19"/>
      <c r="AC6" s="23">
        <f>(AA6-B6)/B6</f>
        <v>2.3124673105605531</v>
      </c>
      <c r="AD6" s="19"/>
    </row>
    <row r="7" spans="1:30" ht="22.25" customHeight="1" x14ac:dyDescent="0.2">
      <c r="A7" s="16" t="s">
        <v>6</v>
      </c>
      <c r="B7" s="17">
        <f>('GDP - GDP (PPP, Current INtl do'!C8/('Population Total - Country Popu'!C7*1000))</f>
        <v>22212.497371221347</v>
      </c>
      <c r="C7" s="18">
        <f>('GDP - GDP (PPP, Current INtl do'!D8/('Population Total - Country Popu'!D7*1000))</f>
        <v>23220.547744546522</v>
      </c>
      <c r="D7" s="18">
        <f>('GDP - GDP (PPP, Current INtl do'!E8/('Population Total - Country Popu'!E7*1000))</f>
        <v>26267.923765777789</v>
      </c>
      <c r="E7" s="18">
        <f>('GDP - GDP (PPP, Current INtl do'!F8/('Population Total - Country Popu'!F7*1000))</f>
        <v>27776.949546565847</v>
      </c>
      <c r="F7" s="18">
        <f>('GDP - GDP (PPP, Current INtl do'!G8/('Population Total - Country Popu'!G7*1000))</f>
        <v>29059.55187558987</v>
      </c>
      <c r="G7" s="18">
        <f>('GDP - GDP (PPP, Current INtl do'!H8/('Population Total - Country Popu'!H7*1000))</f>
        <v>30182.627295196959</v>
      </c>
      <c r="H7" s="18">
        <f>('GDP - GDP (PPP, Current INtl do'!I8/('Population Total - Country Popu'!I7*1000))</f>
        <v>30081.619081823828</v>
      </c>
      <c r="I7" s="18">
        <f>('GDP - GDP (PPP, Current INtl do'!J8/('Population Total - Country Popu'!J7*1000))</f>
        <v>29986.394316860704</v>
      </c>
      <c r="J7" s="18">
        <f>('GDP - GDP (PPP, Current INtl do'!K8/('Population Total - Country Popu'!K7*1000))</f>
        <v>28434.371413287088</v>
      </c>
      <c r="K7" s="18">
        <f>('GDP - GDP (PPP, Current INtl do'!L8/('Population Total - Country Popu'!L7*1000))</f>
        <v>27778.852740525694</v>
      </c>
      <c r="L7" s="18">
        <f>('GDP - GDP (PPP, Current INtl do'!M8/('Population Total - Country Popu'!M7*1000))</f>
        <v>29543.787529465906</v>
      </c>
      <c r="M7" s="18">
        <f>('GDP - GDP (PPP, Current INtl do'!N8/('Population Total - Country Popu'!N7*1000))</f>
        <v>34414.686236154725</v>
      </c>
      <c r="N7" s="18">
        <f>('GDP - GDP (PPP, Current INtl do'!O8/('Population Total - Country Popu'!O7*1000))</f>
        <v>37554.978026169032</v>
      </c>
      <c r="O7" s="18">
        <f>('GDP - GDP (PPP, Current INtl do'!P8/('Population Total - Country Popu'!P7*1000))</f>
        <v>42103.864070472999</v>
      </c>
      <c r="P7" s="18">
        <f>('GDP - GDP (PPP, Current INtl do'!Q8/('Population Total - Country Popu'!Q7*1000))</f>
        <v>53880.487840225687</v>
      </c>
      <c r="Q7" s="18">
        <f>('GDP - GDP (PPP, Current INtl do'!R8/('Population Total - Country Popu'!R7*1000))</f>
        <v>58940.856877691062</v>
      </c>
      <c r="R7" s="18">
        <f>('GDP - GDP (PPP, Current INtl do'!S8/('Population Total - Country Popu'!S7*1000))</f>
        <v>67119.252110994392</v>
      </c>
      <c r="S7" s="18">
        <f>('GDP - GDP (PPP, Current INtl do'!T8/('Population Total - Country Popu'!T7*1000))</f>
        <v>76781.190205553663</v>
      </c>
      <c r="T7" s="18">
        <f>('GDP - GDP (PPP, Current INtl do'!U8/('Population Total - Country Popu'!U7*1000))</f>
        <v>78554.140852198834</v>
      </c>
      <c r="U7" s="18">
        <f>('GDP - GDP (PPP, Current INtl do'!V8/('Population Total - Country Popu'!V7*1000))</f>
        <v>78045.521429347224</v>
      </c>
      <c r="V7" s="18">
        <f>('GDP - GDP (PPP, Current INtl do'!W8/('Population Total - Country Popu'!W7*1000))</f>
        <v>96552.300807068692</v>
      </c>
      <c r="W7" s="18">
        <f>('GDP - GDP (PPP, Current INtl do'!X8/('Population Total - Country Popu'!X7*1000))</f>
        <v>117487.53950896005</v>
      </c>
      <c r="X7" s="18">
        <f>('GDP - GDP (PPP, Current INtl do'!Y8/('Population Total - Country Popu'!Y7*1000))</f>
        <v>128114.17435868835</v>
      </c>
      <c r="Y7" s="18">
        <f>('GDP - GDP (PPP, Current INtl do'!Z8/('Population Total - Country Popu'!Z7*1000))</f>
        <v>142462.6490252644</v>
      </c>
      <c r="Z7" s="18">
        <f>('GDP - GDP (PPP, Current INtl do'!AA8/('Population Total - Country Popu'!AA7*1000))</f>
        <v>141527.13640099051</v>
      </c>
      <c r="AA7" s="18">
        <f>('GDP - GDP (PPP, Current INtl do'!AB8/('Population Total - Country Popu'!AB7*1000))</f>
        <v>112185.08291363355</v>
      </c>
      <c r="AB7" s="19"/>
      <c r="AC7" s="20">
        <f>(AA7-B7)/B7</f>
        <v>4.0505389393531797</v>
      </c>
      <c r="AD7" s="19"/>
    </row>
    <row r="8" spans="1:30" ht="22.25" customHeight="1" x14ac:dyDescent="0.2">
      <c r="A8" s="16" t="s">
        <v>7</v>
      </c>
      <c r="B8" s="21"/>
      <c r="C8" s="22"/>
      <c r="D8" s="22"/>
      <c r="E8" s="22"/>
      <c r="F8" s="22"/>
      <c r="G8" s="22"/>
      <c r="H8" s="22"/>
      <c r="I8" s="22"/>
      <c r="J8" s="22"/>
      <c r="K8" s="22"/>
      <c r="L8" s="22"/>
      <c r="M8" s="22"/>
      <c r="N8" s="22"/>
      <c r="O8" s="22"/>
      <c r="P8" s="22"/>
      <c r="Q8" s="22"/>
      <c r="R8" s="22"/>
      <c r="S8" s="22"/>
      <c r="T8" s="22"/>
      <c r="U8" s="22"/>
      <c r="V8" s="22"/>
      <c r="W8" s="22"/>
      <c r="X8" s="22"/>
      <c r="Y8" s="22"/>
      <c r="Z8" s="22"/>
      <c r="AA8" s="22"/>
      <c r="AB8" s="19"/>
      <c r="AC8" s="23"/>
      <c r="AD8" s="19"/>
    </row>
    <row r="9" spans="1:30" ht="22.25" customHeight="1" x14ac:dyDescent="0.2">
      <c r="A9" s="16" t="s">
        <v>8</v>
      </c>
      <c r="B9" s="17">
        <f>('GDP - GDP (PPP, Current INtl do'!C10/('Population Total - Country Popu'!C9*1000))</f>
        <v>19432.267133084082</v>
      </c>
      <c r="C9" s="18">
        <f>('GDP - GDP (PPP, Current INtl do'!D10/('Population Total - Country Popu'!D9*1000))</f>
        <v>20669.807320590833</v>
      </c>
      <c r="D9" s="18">
        <f>('GDP - GDP (PPP, Current INtl do'!E10/('Population Total - Country Popu'!E9*1000))</f>
        <v>21231.600610062091</v>
      </c>
      <c r="E9" s="18">
        <f>('GDP - GDP (PPP, Current INtl do'!F10/('Population Total - Country Popu'!F9*1000))</f>
        <v>21689.596811112679</v>
      </c>
      <c r="F9" s="18">
        <f>('GDP - GDP (PPP, Current INtl do'!G10/('Population Total - Country Popu'!G9*1000))</f>
        <v>22262.718367432437</v>
      </c>
      <c r="G9" s="18">
        <f>('GDP - GDP (PPP, Current INtl do'!H10/('Population Total - Country Popu'!H9*1000))</f>
        <v>23097.573039699724</v>
      </c>
      <c r="H9" s="18">
        <f>('GDP - GDP (PPP, Current INtl do'!I10/('Population Total - Country Popu'!I9*1000))</f>
        <v>24072.761354103255</v>
      </c>
      <c r="I9" s="18">
        <f>('GDP - GDP (PPP, Current INtl do'!J10/('Population Total - Country Popu'!J9*1000))</f>
        <v>24824.926503290069</v>
      </c>
      <c r="J9" s="18">
        <f>('GDP - GDP (PPP, Current INtl do'!K10/('Population Total - Country Popu'!K9*1000))</f>
        <v>24548.866738583463</v>
      </c>
      <c r="K9" s="18">
        <f>('GDP - GDP (PPP, Current INtl do'!L10/('Population Total - Country Popu'!L9*1000))</f>
        <v>24832.436596154737</v>
      </c>
      <c r="L9" s="18">
        <f>('GDP - GDP (PPP, Current INtl do'!M10/('Population Total - Country Popu'!M9*1000))</f>
        <v>26170.932945324697</v>
      </c>
      <c r="M9" s="18">
        <f>('GDP - GDP (PPP, Current INtl do'!N10/('Population Total - Country Popu'!N9*1000))</f>
        <v>26807.260854010241</v>
      </c>
      <c r="N9" s="18">
        <f>('GDP - GDP (PPP, Current INtl do'!O10/('Population Total - Country Popu'!O9*1000))</f>
        <v>27499.167323969585</v>
      </c>
      <c r="O9" s="18">
        <f>('GDP - GDP (PPP, Current INtl do'!P10/('Population Total - Country Popu'!P9*1000))</f>
        <v>28204.855681407735</v>
      </c>
      <c r="P9" s="18">
        <f>('GDP - GDP (PPP, Current INtl do'!Q10/('Population Total - Country Popu'!Q9*1000))</f>
        <v>29606.294743140839</v>
      </c>
      <c r="Q9" s="18">
        <f>('GDP - GDP (PPP, Current INtl do'!R10/('Population Total - Country Popu'!R9*1000))</f>
        <v>30631.697908399696</v>
      </c>
      <c r="R9" s="18">
        <f>('GDP - GDP (PPP, Current INtl do'!S10/('Population Total - Country Popu'!S9*1000))</f>
        <v>31970.192847228318</v>
      </c>
      <c r="S9" s="18">
        <f>('GDP - GDP (PPP, Current INtl do'!T10/('Population Total - Country Popu'!T9*1000))</f>
        <v>33510.739388245449</v>
      </c>
      <c r="T9" s="18">
        <f>('GDP - GDP (PPP, Current INtl do'!U10/('Population Total - Country Popu'!U9*1000))</f>
        <v>33690.910150516465</v>
      </c>
      <c r="U9" s="18">
        <f>('GDP - GDP (PPP, Current INtl do'!V10/('Population Total - Country Popu'!V9*1000))</f>
        <v>32030.976431700619</v>
      </c>
      <c r="V9" s="18">
        <f>('GDP - GDP (PPP, Current INtl do'!W10/('Population Total - Country Popu'!W9*1000))</f>
        <v>33951.051805666597</v>
      </c>
      <c r="W9" s="18">
        <f>('GDP - GDP (PPP, Current INtl do'!X10/('Population Total - Country Popu'!X9*1000))</f>
        <v>34469.679032813321</v>
      </c>
      <c r="X9" s="18">
        <f>('GDP - GDP (PPP, Current INtl do'!Y10/('Population Total - Country Popu'!Y9*1000))</f>
        <v>35823.092171262506</v>
      </c>
      <c r="Y9" s="18">
        <f>('GDP - GDP (PPP, Current INtl do'!Z10/('Population Total - Country Popu'!Z9*1000))</f>
        <v>36674.358449817635</v>
      </c>
      <c r="Z9" s="18">
        <f>('GDP - GDP (PPP, Current INtl do'!AA10/('Population Total - Country Popu'!AA9*1000))</f>
        <v>36615.170271199095</v>
      </c>
      <c r="AA9" s="18">
        <f>('GDP - GDP (PPP, Current INtl do'!AB10/('Population Total - Country Popu'!AB9*1000))</f>
        <v>37362.941860632869</v>
      </c>
      <c r="AB9" s="19"/>
      <c r="AC9" s="20">
        <f>(AA9-B9)/B9</f>
        <v>0.92272685450176917</v>
      </c>
      <c r="AD9" s="19"/>
    </row>
    <row r="10" spans="1:30" ht="22.25" customHeight="1" x14ac:dyDescent="0.2">
      <c r="A10" s="16" t="s">
        <v>9</v>
      </c>
      <c r="B10" s="21">
        <f>('GDP - GDP (PPP, Current INtl do'!C11/('Population Total - Country Popu'!C10*1000))</f>
        <v>3311.0812397244131</v>
      </c>
      <c r="C10" s="22">
        <f>('GDP - GDP (PPP, Current INtl do'!D11/('Population Total - Country Popu'!D10*1000))</f>
        <v>3075.9735128213856</v>
      </c>
      <c r="D10" s="22">
        <f>('GDP - GDP (PPP, Current INtl do'!E11/('Population Total - Country Popu'!E10*1000))</f>
        <v>2821.7970945432826</v>
      </c>
      <c r="E10" s="22">
        <f>('GDP - GDP (PPP, Current INtl do'!F11/('Population Total - Country Popu'!F10*1000))</f>
        <v>2773.9039876390243</v>
      </c>
      <c r="F10" s="22">
        <f>('GDP - GDP (PPP, Current INtl do'!G11/('Population Total - Country Popu'!G10*1000))</f>
        <v>2870.5694200053827</v>
      </c>
      <c r="G10" s="22">
        <f>('GDP - GDP (PPP, Current INtl do'!H11/('Population Total - Country Popu'!H10*1000))</f>
        <v>3094.2366455430979</v>
      </c>
      <c r="H10" s="22">
        <f>('GDP - GDP (PPP, Current INtl do'!I11/('Population Total - Country Popu'!I10*1000))</f>
        <v>3194.7309928273844</v>
      </c>
      <c r="I10" s="22">
        <f>('GDP - GDP (PPP, Current INtl do'!J11/('Population Total - Country Popu'!J10*1000))</f>
        <v>3348.5699487159172</v>
      </c>
      <c r="J10" s="22">
        <f>('GDP - GDP (PPP, Current INtl do'!K11/('Population Total - Country Popu'!K10*1000))</f>
        <v>3468.2702818553007</v>
      </c>
      <c r="K10" s="22">
        <f>('GDP - GDP (PPP, Current INtl do'!L11/('Population Total - Country Popu'!L10*1000))</f>
        <v>3598.913250442552</v>
      </c>
      <c r="L10" s="22">
        <f>('GDP - GDP (PPP, Current INtl do'!M11/('Population Total - Country Popu'!M10*1000))</f>
        <v>3690.3746248406637</v>
      </c>
      <c r="M10" s="22">
        <f>('GDP - GDP (PPP, Current INtl do'!N11/('Population Total - Country Popu'!N10*1000))</f>
        <v>3848.991579826225</v>
      </c>
      <c r="N10" s="22">
        <f>('GDP - GDP (PPP, Current INtl do'!O11/('Population Total - Country Popu'!O10*1000))</f>
        <v>4054.5122840892668</v>
      </c>
      <c r="O10" s="22">
        <f>('GDP - GDP (PPP, Current INtl do'!P11/('Population Total - Country Popu'!P10*1000))</f>
        <v>4378.4303914848315</v>
      </c>
      <c r="P10" s="22">
        <f>('GDP - GDP (PPP, Current INtl do'!Q11/('Population Total - Country Popu'!Q10*1000))</f>
        <v>4923.0073931548759</v>
      </c>
      <c r="Q10" s="22">
        <f>('GDP - GDP (PPP, Current INtl do'!R11/('Population Total - Country Popu'!R10*1000))</f>
        <v>5383.1426439919351</v>
      </c>
      <c r="R10" s="22">
        <f>('GDP - GDP (PPP, Current INtl do'!S11/('Population Total - Country Popu'!S10*1000))</f>
        <v>5947.9518253653114</v>
      </c>
      <c r="S10" s="22">
        <f>('GDP - GDP (PPP, Current INtl do'!T11/('Population Total - Country Popu'!T10*1000))</f>
        <v>6638.6238767268478</v>
      </c>
      <c r="T10" s="22">
        <f>('GDP - GDP (PPP, Current INtl do'!U11/('Population Total - Country Popu'!U10*1000))</f>
        <v>7264.916188415933</v>
      </c>
      <c r="U10" s="22">
        <f>('GDP - GDP (PPP, Current INtl do'!V11/('Population Total - Country Popu'!V10*1000))</f>
        <v>7121.7387178246445</v>
      </c>
      <c r="V10" s="22">
        <f>('GDP - GDP (PPP, Current INtl do'!W11/('Population Total - Country Popu'!W10*1000))</f>
        <v>7551.6912147265457</v>
      </c>
      <c r="W10" s="22">
        <f>('GDP - GDP (PPP, Current INtl do'!X11/('Population Total - Country Popu'!X10*1000))</f>
        <v>8905.7233661072587</v>
      </c>
      <c r="X10" s="22">
        <f>('GDP - GDP (PPP, Current INtl do'!Y11/('Population Total - Country Popu'!Y10*1000))</f>
        <v>10034.124987319999</v>
      </c>
      <c r="Y10" s="22">
        <f>('GDP - GDP (PPP, Current INtl do'!Z11/('Population Total - Country Popu'!Z10*1000))</f>
        <v>11211.497977864914</v>
      </c>
      <c r="Z10" s="22">
        <f>('GDP - GDP (PPP, Current INtl do'!AA11/('Population Total - Country Popu'!AA10*1000))</f>
        <v>12132.613615862008</v>
      </c>
      <c r="AA10" s="22">
        <f>('GDP - GDP (PPP, Current INtl do'!AB11/('Population Total - Country Popu'!AB10*1000))</f>
        <v>12371.854112215458</v>
      </c>
      <c r="AB10" s="19"/>
      <c r="AC10" s="23">
        <f>(AA10-B10)/B10</f>
        <v>2.7364997161003481</v>
      </c>
      <c r="AD10" s="19"/>
    </row>
    <row r="11" spans="1:30" ht="22.25" customHeight="1" x14ac:dyDescent="0.2">
      <c r="A11" s="16" t="s">
        <v>10</v>
      </c>
      <c r="B11" s="17">
        <f>('GDP - GDP (PPP, Current INtl do'!C12/('Population Total - Country Popu'!C11*1000))</f>
        <v>8416.080653456087</v>
      </c>
      <c r="C11" s="18">
        <f>('GDP - GDP (PPP, Current INtl do'!D12/('Population Total - Country Popu'!D11*1000))</f>
        <v>9518.0125884538447</v>
      </c>
      <c r="D11" s="18">
        <f>('GDP - GDP (PPP, Current INtl do'!E12/('Population Total - Country Popu'!E11*1000))</f>
        <v>10222.61736981295</v>
      </c>
      <c r="E11" s="18">
        <f>('GDP - GDP (PPP, Current INtl do'!F12/('Population Total - Country Popu'!F11*1000))</f>
        <v>11069.913785953237</v>
      </c>
      <c r="F11" s="18">
        <f>('GDP - GDP (PPP, Current INtl do'!G12/('Population Total - Country Popu'!G11*1000))</f>
        <v>12165.76762704025</v>
      </c>
      <c r="G11" s="18">
        <f>('GDP - GDP (PPP, Current INtl do'!H12/('Population Total - Country Popu'!H11*1000))</f>
        <v>13503.751372754847</v>
      </c>
      <c r="H11" s="18">
        <f>('GDP - GDP (PPP, Current INtl do'!I12/('Population Total - Country Popu'!I11*1000))</f>
        <v>14745.521916867081</v>
      </c>
      <c r="I11" s="18">
        <f>('GDP - GDP (PPP, Current INtl do'!J12/('Population Total - Country Popu'!J11*1000))</f>
        <v>15732.401020620433</v>
      </c>
      <c r="J11" s="18">
        <f>('GDP - GDP (PPP, Current INtl do'!K12/('Population Total - Country Popu'!K11*1000))</f>
        <v>14953.95767095281</v>
      </c>
      <c r="K11" s="18">
        <f>('GDP - GDP (PPP, Current INtl do'!L12/('Population Total - Country Popu'!L11*1000))</f>
        <v>16742.998516795749</v>
      </c>
      <c r="L11" s="18">
        <f>('GDP - GDP (PPP, Current INtl do'!M12/('Population Total - Country Popu'!M11*1000))</f>
        <v>18488.624548445907</v>
      </c>
      <c r="M11" s="18">
        <f>('GDP - GDP (PPP, Current INtl do'!N12/('Population Total - Country Popu'!N11*1000))</f>
        <v>19673.270484777149</v>
      </c>
      <c r="N11" s="18">
        <f>('GDP - GDP (PPP, Current INtl do'!O12/('Population Total - Country Popu'!O11*1000))</f>
        <v>21335.181268577398</v>
      </c>
      <c r="O11" s="18">
        <f>('GDP - GDP (PPP, Current INtl do'!P12/('Population Total - Country Popu'!P11*1000))</f>
        <v>21971.037506300225</v>
      </c>
      <c r="P11" s="18">
        <f>('GDP - GDP (PPP, Current INtl do'!Q12/('Population Total - Country Popu'!Q11*1000))</f>
        <v>23575.570900555846</v>
      </c>
      <c r="Q11" s="18">
        <f>('GDP - GDP (PPP, Current INtl do'!R12/('Population Total - Country Popu'!R11*1000))</f>
        <v>24788.851678613526</v>
      </c>
      <c r="R11" s="18">
        <f>('GDP - GDP (PPP, Current INtl do'!S12/('Population Total - Country Popu'!S11*1000))</f>
        <v>26454.383632175464</v>
      </c>
      <c r="S11" s="18">
        <f>('GDP - GDP (PPP, Current INtl do'!T12/('Population Total - Country Popu'!T11*1000))</f>
        <v>28472.411894535137</v>
      </c>
      <c r="T11" s="18">
        <f>('GDP - GDP (PPP, Current INtl do'!U12/('Population Total - Country Popu'!U11*1000))</f>
        <v>29366.40144212413</v>
      </c>
      <c r="U11" s="18">
        <f>('GDP - GDP (PPP, Current INtl do'!V12/('Population Total - Country Popu'!V11*1000))</f>
        <v>28992.289470540269</v>
      </c>
      <c r="V11" s="18">
        <f>('GDP - GDP (PPP, Current INtl do'!W12/('Population Total - Country Popu'!W11*1000))</f>
        <v>31066.556080837225</v>
      </c>
      <c r="W11" s="18">
        <f>('GDP - GDP (PPP, Current INtl do'!X12/('Population Total - Country Popu'!X11*1000))</f>
        <v>31999.811911162044</v>
      </c>
      <c r="X11" s="18">
        <f>('GDP - GDP (PPP, Current INtl do'!Y12/('Population Total - Country Popu'!Y11*1000))</f>
        <v>32881.105190839298</v>
      </c>
      <c r="Y11" s="18">
        <f>('GDP - GDP (PPP, Current INtl do'!Z12/('Population Total - Country Popu'!Z11*1000))</f>
        <v>33298.354206638593</v>
      </c>
      <c r="Z11" s="18">
        <f>('GDP - GDP (PPP, Current INtl do'!AA12/('Population Total - Country Popu'!AA11*1000))</f>
        <v>34032.825185089758</v>
      </c>
      <c r="AA11" s="18">
        <f>('GDP - GDP (PPP, Current INtl do'!AB12/('Population Total - Country Popu'!AB11*1000))</f>
        <v>35151.284386617386</v>
      </c>
      <c r="AB11" s="19"/>
      <c r="AC11" s="20">
        <f>(AA11-B11)/B11</f>
        <v>3.1766810269555119</v>
      </c>
      <c r="AD11" s="19"/>
    </row>
    <row r="12" spans="1:30" ht="22.25" customHeight="1" x14ac:dyDescent="0.2">
      <c r="A12" s="16" t="s">
        <v>62</v>
      </c>
      <c r="B12" s="21"/>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19"/>
      <c r="AC12" s="23"/>
      <c r="AD12" s="19"/>
    </row>
    <row r="13" spans="1:30" ht="22.25" customHeight="1" x14ac:dyDescent="0.2">
      <c r="A13" s="24" t="s">
        <v>12</v>
      </c>
      <c r="B13" s="25"/>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19"/>
      <c r="AC13" s="85"/>
      <c r="AD13" s="19"/>
    </row>
    <row r="14" spans="1:30" ht="22.25" customHeight="1" x14ac:dyDescent="0.2">
      <c r="A14" s="24" t="s">
        <v>13</v>
      </c>
      <c r="B14" s="25"/>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19"/>
      <c r="AC14" s="85"/>
      <c r="AD14" s="19"/>
    </row>
    <row r="15" spans="1:30" ht="22.25" customHeight="1" x14ac:dyDescent="0.2">
      <c r="A15" s="16" t="s">
        <v>14</v>
      </c>
      <c r="B15" s="17">
        <f>('GDP - GDP (PPP, Current INtl do'!C16/('Population Total - Country Popu'!C15*1000))</f>
        <v>8526.7583686094495</v>
      </c>
      <c r="C15" s="18">
        <f>('GDP - GDP (PPP, Current INtl do'!D16/('Population Total - Country Popu'!D15*1000))</f>
        <v>7849.6612067468341</v>
      </c>
      <c r="D15" s="18">
        <f>('GDP - GDP (PPP, Current INtl do'!E16/('Population Total - Country Popu'!E15*1000))</f>
        <v>7643.2979329141072</v>
      </c>
      <c r="E15" s="18">
        <f>('GDP - GDP (PPP, Current INtl do'!F16/('Population Total - Country Popu'!F15*1000))</f>
        <v>7167.6820196776271</v>
      </c>
      <c r="F15" s="18">
        <f>('GDP - GDP (PPP, Current INtl do'!G16/('Population Total - Country Popu'!G15*1000))</f>
        <v>6470.5798283907689</v>
      </c>
      <c r="G15" s="18">
        <f>('GDP - GDP (PPP, Current INtl do'!H16/('Population Total - Country Popu'!H15*1000))</f>
        <v>6142.2633168333559</v>
      </c>
      <c r="H15" s="18">
        <f>('GDP - GDP (PPP, Current INtl do'!I16/('Population Total - Country Popu'!I15*1000))</f>
        <v>6377.5348967502978</v>
      </c>
      <c r="I15" s="18">
        <f>('GDP - GDP (PPP, Current INtl do'!J16/('Population Total - Country Popu'!J15*1000))</f>
        <v>6701.9099654582324</v>
      </c>
      <c r="J15" s="18">
        <f>('GDP - GDP (PPP, Current INtl do'!K16/('Population Total - Country Popu'!K15*1000))</f>
        <v>6747.9081429444805</v>
      </c>
      <c r="K15" s="18">
        <f>('GDP - GDP (PPP, Current INtl do'!L16/('Population Total - Country Popu'!L15*1000))</f>
        <v>7121.4702951839236</v>
      </c>
      <c r="L15" s="18">
        <f>('GDP - GDP (PPP, Current INtl do'!M16/('Population Total - Country Popu'!M15*1000))</f>
        <v>8054.3667055580818</v>
      </c>
      <c r="M15" s="18">
        <f>('GDP - GDP (PPP, Current INtl do'!N16/('Population Total - Country Popu'!N15*1000))</f>
        <v>9360.9543228265684</v>
      </c>
      <c r="N15" s="18">
        <f>('GDP - GDP (PPP, Current INtl do'!O16/('Population Total - Country Popu'!O15*1000))</f>
        <v>10390.437594857711</v>
      </c>
      <c r="O15" s="18">
        <f>('GDP - GDP (PPP, Current INtl do'!P16/('Population Total - Country Popu'!P15*1000))</f>
        <v>11485.032148066539</v>
      </c>
      <c r="P15" s="18">
        <f>('GDP - GDP (PPP, Current INtl do'!Q16/('Population Total - Country Popu'!Q15*1000))</f>
        <v>12800.059580467791</v>
      </c>
      <c r="Q15" s="18">
        <f>('GDP - GDP (PPP, Current INtl do'!R16/('Population Total - Country Popu'!R15*1000))</f>
        <v>14337.610843284707</v>
      </c>
      <c r="R15" s="18">
        <f>('GDP - GDP (PPP, Current INtl do'!S16/('Population Total - Country Popu'!S15*1000))</f>
        <v>16184.235717299343</v>
      </c>
      <c r="S15" s="18">
        <f>('GDP - GDP (PPP, Current INtl do'!T16/('Population Total - Country Popu'!T15*1000))</f>
        <v>17895.071320486542</v>
      </c>
      <c r="T15" s="18">
        <f>('GDP - GDP (PPP, Current INtl do'!U16/('Population Total - Country Popu'!U15*1000))</f>
        <v>18639.983743013956</v>
      </c>
      <c r="U15" s="18">
        <f>('GDP - GDP (PPP, Current INtl do'!V16/('Population Total - Country Popu'!V15*1000))</f>
        <v>18794.445026384521</v>
      </c>
      <c r="V15" s="18">
        <f>('GDP - GDP (PPP, Current INtl do'!W16/('Population Total - Country Popu'!W15*1000))</f>
        <v>20185.805741434106</v>
      </c>
      <c r="W15" s="18">
        <f>('GDP - GDP (PPP, Current INtl do'!X16/('Population Total - Country Popu'!X15*1000))</f>
        <v>21883.865902605423</v>
      </c>
      <c r="X15" s="18">
        <f>('GDP - GDP (PPP, Current INtl do'!Y16/('Population Total - Country Popu'!Y15*1000))</f>
        <v>23108.414267015971</v>
      </c>
      <c r="Y15" s="18">
        <f>('GDP - GDP (PPP, Current INtl do'!Z16/('Population Total - Country Popu'!Z15*1000))</f>
        <v>24633.145799591643</v>
      </c>
      <c r="Z15" s="18">
        <f>('GDP - GDP (PPP, Current INtl do'!AA16/('Population Total - Country Popu'!AA15*1000))</f>
        <v>25866.118020066566</v>
      </c>
      <c r="AA15" s="18">
        <f>('GDP - GDP (PPP, Current INtl do'!AB16/('Population Total - Country Popu'!AB15*1000))</f>
        <v>26200.983628465241</v>
      </c>
      <c r="AB15" s="19"/>
      <c r="AC15" s="20">
        <f>(AA15-B15)/B15</f>
        <v>2.0727953690961827</v>
      </c>
      <c r="AD15" s="19"/>
    </row>
    <row r="16" spans="1:30" ht="22.25" customHeight="1" x14ac:dyDescent="0.2">
      <c r="A16" s="16" t="s">
        <v>15</v>
      </c>
      <c r="B16" s="21">
        <f>('GDP - GDP (PPP, Current INtl do'!C17/('Population Total - Country Popu'!C16*1000))</f>
        <v>2243.8509597167404</v>
      </c>
      <c r="C16" s="22">
        <f>('GDP - GDP (PPP, Current INtl do'!D17/('Population Total - Country Popu'!D16*1000))</f>
        <v>2113.9018985322596</v>
      </c>
      <c r="D16" s="22">
        <f>('GDP - GDP (PPP, Current INtl do'!E17/('Population Total - Country Popu'!E16*1000))</f>
        <v>1847.6606824252847</v>
      </c>
      <c r="E16" s="22">
        <f>('GDP - GDP (PPP, Current INtl do'!F17/('Population Total - Country Popu'!F16*1000))</f>
        <v>1588.1899453663195</v>
      </c>
      <c r="F16" s="22">
        <f>('GDP - GDP (PPP, Current INtl do'!G17/('Population Total - Country Popu'!G16*1000))</f>
        <v>1285.9382000113112</v>
      </c>
      <c r="G16" s="22">
        <f>('GDP - GDP (PPP, Current INtl do'!H17/('Population Total - Country Popu'!H16*1000))</f>
        <v>1228.3086943840378</v>
      </c>
      <c r="H16" s="22">
        <f>('GDP - GDP (PPP, Current INtl do'!I17/('Population Total - Country Popu'!I16*1000))</f>
        <v>1320.0795313188473</v>
      </c>
      <c r="I16" s="22">
        <f>('GDP - GDP (PPP, Current INtl do'!J17/('Population Total - Country Popu'!J16*1000))</f>
        <v>1450.8877103415273</v>
      </c>
      <c r="J16" s="22">
        <f>('GDP - GDP (PPP, Current INtl do'!K17/('Population Total - Country Popu'!K16*1000))</f>
        <v>1471.3623515747913</v>
      </c>
      <c r="K16" s="22">
        <f>('GDP - GDP (PPP, Current INtl do'!L17/('Population Total - Country Popu'!L16*1000))</f>
        <v>1524.785755711021</v>
      </c>
      <c r="L16" s="22">
        <f>('GDP - GDP (PPP, Current INtl do'!M17/('Population Total - Country Popu'!M16*1000))</f>
        <v>1625.5293196680027</v>
      </c>
      <c r="M16" s="22">
        <f>('GDP - GDP (PPP, Current INtl do'!N17/('Population Total - Country Popu'!N16*1000))</f>
        <v>1739.4640478541617</v>
      </c>
      <c r="N16" s="22">
        <f>('GDP - GDP (PPP, Current INtl do'!O17/('Population Total - Country Popu'!O16*1000))</f>
        <v>1760.5660974811483</v>
      </c>
      <c r="O16" s="22">
        <f>('GDP - GDP (PPP, Current INtl do'!P17/('Population Total - Country Popu'!P16*1000))</f>
        <v>1919.611737068572</v>
      </c>
      <c r="P16" s="22">
        <f>('GDP - GDP (PPP, Current INtl do'!Q17/('Population Total - Country Popu'!Q16*1000))</f>
        <v>2106.7871830519603</v>
      </c>
      <c r="Q16" s="22">
        <f>('GDP - GDP (PPP, Current INtl do'!R17/('Population Total - Country Popu'!R16*1000))</f>
        <v>2160.8562337795815</v>
      </c>
      <c r="R16" s="22">
        <f>('GDP - GDP (PPP, Current INtl do'!S17/('Population Total - Country Popu'!S16*1000))</f>
        <v>2278.2782073432072</v>
      </c>
      <c r="S16" s="22">
        <f>('GDP - GDP (PPP, Current INtl do'!T17/('Population Total - Country Popu'!T16*1000))</f>
        <v>2513.007507209486</v>
      </c>
      <c r="T16" s="22">
        <f>('GDP - GDP (PPP, Current INtl do'!U17/('Population Total - Country Popu'!U16*1000))</f>
        <v>2743.9069799861381</v>
      </c>
      <c r="U16" s="22">
        <f>('GDP - GDP (PPP, Current INtl do'!V17/('Population Total - Country Popu'!V16*1000))</f>
        <v>2807.8052085322524</v>
      </c>
      <c r="V16" s="22">
        <f>('GDP - GDP (PPP, Current INtl do'!W17/('Population Total - Country Popu'!W16*1000))</f>
        <v>2792.1042474791393</v>
      </c>
      <c r="W16" s="22">
        <f>('GDP - GDP (PPP, Current INtl do'!X17/('Population Total - Country Popu'!X16*1000))</f>
        <v>2980.9288286816472</v>
      </c>
      <c r="X16" s="22">
        <f>('GDP - GDP (PPP, Current INtl do'!Y17/('Population Total - Country Popu'!Y16*1000))</f>
        <v>2993.8216204985679</v>
      </c>
      <c r="Y16" s="22">
        <f>('GDP - GDP (PPP, Current INtl do'!Z17/('Population Total - Country Popu'!Z16*1000))</f>
        <v>3329.2333334632267</v>
      </c>
      <c r="Z16" s="22">
        <f>('GDP - GDP (PPP, Current INtl do'!AA17/('Population Total - Country Popu'!AA16*1000))</f>
        <v>3476.950321271127</v>
      </c>
      <c r="AA16" s="22">
        <f>('GDP - GDP (PPP, Current INtl do'!AB17/('Population Total - Country Popu'!AB16*1000))</f>
        <v>3583.4073865799614</v>
      </c>
      <c r="AB16" s="19"/>
      <c r="AC16" s="23">
        <f>(AA16-B16)/B16</f>
        <v>0.59698992977337684</v>
      </c>
      <c r="AD16" s="19"/>
    </row>
    <row r="17" spans="1:30" ht="22.25" customHeight="1" x14ac:dyDescent="0.2">
      <c r="A17" s="16" t="s">
        <v>16</v>
      </c>
      <c r="B17" s="17">
        <f>('GDP - GDP (PPP, Current INtl do'!C18/('Population Total - Country Popu'!C17*1000))</f>
        <v>2349.7663644316822</v>
      </c>
      <c r="C17" s="18">
        <f>('GDP - GDP (PPP, Current INtl do'!D18/('Population Total - Country Popu'!D17*1000))</f>
        <v>2205.2181238646067</v>
      </c>
      <c r="D17" s="18">
        <f>('GDP - GDP (PPP, Current INtl do'!E18/('Population Total - Country Popu'!E17*1000))</f>
        <v>1570.9510899889099</v>
      </c>
      <c r="E17" s="18">
        <f>('GDP - GDP (PPP, Current INtl do'!F18/('Population Total - Country Popu'!F17*1000))</f>
        <v>1322.0611824707255</v>
      </c>
      <c r="F17" s="18">
        <f>('GDP - GDP (PPP, Current INtl do'!G18/('Population Total - Country Popu'!G17*1000))</f>
        <v>1046.5807482527321</v>
      </c>
      <c r="G17" s="18">
        <f>('GDP - GDP (PPP, Current INtl do'!H18/('Population Total - Country Popu'!H17*1000))</f>
        <v>922.8194618247569</v>
      </c>
      <c r="H17" s="18">
        <f>('GDP - GDP (PPP, Current INtl do'!I18/('Population Total - Country Popu'!I17*1000))</f>
        <v>772.32661676266571</v>
      </c>
      <c r="I17" s="18">
        <f>('GDP - GDP (PPP, Current INtl do'!J18/('Population Total - Country Popu'!J17*1000))</f>
        <v>788.80703843900972</v>
      </c>
      <c r="J17" s="18">
        <f>('GDP - GDP (PPP, Current INtl do'!K18/('Population Total - Country Popu'!K17*1000))</f>
        <v>829.01580945286685</v>
      </c>
      <c r="K17" s="18">
        <f>('GDP - GDP (PPP, Current INtl do'!L18/('Population Total - Country Popu'!L17*1000))</f>
        <v>861.10244952752851</v>
      </c>
      <c r="L17" s="18">
        <f>('GDP - GDP (PPP, Current INtl do'!M18/('Population Total - Country Popu'!M17*1000))</f>
        <v>939.76393676462567</v>
      </c>
      <c r="M17" s="18">
        <f>('GDP - GDP (PPP, Current INtl do'!N18/('Population Total - Country Popu'!N17*1000))</f>
        <v>1041.8729124575107</v>
      </c>
      <c r="N17" s="18">
        <f>('GDP - GDP (PPP, Current INtl do'!O18/('Population Total - Country Popu'!O17*1000))</f>
        <v>1151.0682757629841</v>
      </c>
      <c r="O17" s="18">
        <f>('GDP - GDP (PPP, Current INtl do'!P18/('Population Total - Country Popu'!P17*1000))</f>
        <v>1278.018256994093</v>
      </c>
      <c r="P17" s="18">
        <f>('GDP - GDP (PPP, Current INtl do'!Q18/('Population Total - Country Popu'!Q17*1000))</f>
        <v>1419.2909121466819</v>
      </c>
      <c r="Q17" s="18">
        <f>('GDP - GDP (PPP, Current INtl do'!R18/('Population Total - Country Popu'!R17*1000))</f>
        <v>1530.4980855019587</v>
      </c>
      <c r="R17" s="18">
        <f>('GDP - GDP (PPP, Current INtl do'!S18/('Population Total - Country Popu'!S17*1000))</f>
        <v>1651.7838404159713</v>
      </c>
      <c r="S17" s="18">
        <f>('GDP - GDP (PPP, Current INtl do'!T18/('Population Total - Country Popu'!T17*1000))</f>
        <v>1787.9087441288495</v>
      </c>
      <c r="T17" s="18">
        <f>('GDP - GDP (PPP, Current INtl do'!U18/('Population Total - Country Popu'!U17*1000))</f>
        <v>1922.6541068294914</v>
      </c>
      <c r="U17" s="18">
        <f>('GDP - GDP (PPP, Current INtl do'!V18/('Population Total - Country Popu'!V17*1000))</f>
        <v>1964.4269517405144</v>
      </c>
      <c r="V17" s="18">
        <f>('GDP - GDP (PPP, Current INtl do'!W18/('Population Total - Country Popu'!W17*1000))</f>
        <v>2067.6890284337605</v>
      </c>
      <c r="W17" s="18">
        <f>('GDP - GDP (PPP, Current INtl do'!X18/('Population Total - Country Popu'!X17*1000))</f>
        <v>2212.0224021400318</v>
      </c>
      <c r="X17" s="18">
        <f>('GDP - GDP (PPP, Current INtl do'!Y18/('Population Total - Country Popu'!Y17*1000))</f>
        <v>2363.0657716426285</v>
      </c>
      <c r="Y17" s="18">
        <f>('GDP - GDP (PPP, Current INtl do'!Z18/('Population Total - Country Popu'!Z17*1000))</f>
        <v>2516.3954482854256</v>
      </c>
      <c r="Z17" s="18">
        <f>('GDP - GDP (PPP, Current INtl do'!AA18/('Population Total - Country Popu'!AA17*1000))</f>
        <v>2667.7177010197574</v>
      </c>
      <c r="AA17" s="18">
        <f>('GDP - GDP (PPP, Current INtl do'!AB18/('Population Total - Country Popu'!AB17*1000))</f>
        <v>2791.4807810243915</v>
      </c>
      <c r="AB17" s="19"/>
      <c r="AC17" s="20">
        <f>(AA17-B17)/B17</f>
        <v>0.18798227061163292</v>
      </c>
      <c r="AD17" s="19"/>
    </row>
    <row r="18" spans="1:30" ht="22.25" customHeight="1" x14ac:dyDescent="0.2">
      <c r="A18" s="16" t="s">
        <v>17</v>
      </c>
      <c r="B18" s="21">
        <f>('GDP - GDP (PPP, Current INtl do'!C19/('Population Total - Country Popu'!C18*1000))</f>
        <v>5398.7927431179687</v>
      </c>
      <c r="C18" s="22">
        <f>('GDP - GDP (PPP, Current INtl do'!D19/('Population Total - Country Popu'!D18*1000))</f>
        <v>5174.8634235118025</v>
      </c>
      <c r="D18" s="22">
        <f>('GDP - GDP (PPP, Current INtl do'!E19/('Population Total - Country Popu'!E18*1000))</f>
        <v>4373.1717458727489</v>
      </c>
      <c r="E18" s="22">
        <f>('GDP - GDP (PPP, Current INtl do'!F19/('Population Total - Country Popu'!F18*1000))</f>
        <v>4419.1583872688825</v>
      </c>
      <c r="F18" s="22">
        <f>('GDP - GDP (PPP, Current INtl do'!G19/('Population Total - Country Popu'!G18*1000))</f>
        <v>3637.6573355539772</v>
      </c>
      <c r="G18" s="22">
        <f>('GDP - GDP (PPP, Current INtl do'!H19/('Population Total - Country Popu'!H18*1000))</f>
        <v>3370.4482068307452</v>
      </c>
      <c r="H18" s="22">
        <f>('GDP - GDP (PPP, Current INtl do'!I19/('Population Total - Country Popu'!I18*1000))</f>
        <v>3593.2802200785613</v>
      </c>
      <c r="I18" s="22">
        <f>('GDP - GDP (PPP, Current INtl do'!J19/('Population Total - Country Popu'!J18*1000))</f>
        <v>3187.3519367732679</v>
      </c>
      <c r="J18" s="22">
        <f>('GDP - GDP (PPP, Current INtl do'!K19/('Population Total - Country Popu'!K18*1000))</f>
        <v>3404.3774248977202</v>
      </c>
      <c r="K18" s="22">
        <f>('GDP - GDP (PPP, Current INtl do'!L19/('Population Total - Country Popu'!L18*1000))</f>
        <v>3977.9183272943674</v>
      </c>
      <c r="L18" s="22">
        <f>('GDP - GDP (PPP, Current INtl do'!M19/('Population Total - Country Popu'!M18*1000))</f>
        <v>4241.3688530149193</v>
      </c>
      <c r="M18" s="22">
        <f>('GDP - GDP (PPP, Current INtl do'!N19/('Population Total - Country Popu'!N18*1000))</f>
        <v>4475.7486956930825</v>
      </c>
      <c r="N18" s="22">
        <f>('GDP - GDP (PPP, Current INtl do'!O19/('Population Total - Country Popu'!O18*1000))</f>
        <v>4508.6020689325305</v>
      </c>
      <c r="O18" s="22">
        <f>('GDP - GDP (PPP, Current INtl do'!P19/('Population Total - Country Popu'!P18*1000))</f>
        <v>4699.7822069498043</v>
      </c>
      <c r="P18" s="22">
        <f>('GDP - GDP (PPP, Current INtl do'!Q19/('Population Total - Country Popu'!Q18*1000))</f>
        <v>5017.5871930473768</v>
      </c>
      <c r="Q18" s="22">
        <f>('GDP - GDP (PPP, Current INtl do'!R19/('Population Total - Country Popu'!R18*1000))</f>
        <v>5791.5157367710844</v>
      </c>
      <c r="R18" s="22">
        <f>('GDP - GDP (PPP, Current INtl do'!S19/('Population Total - Country Popu'!S18*1000))</f>
        <v>6549.6311168726879</v>
      </c>
      <c r="S18" s="22">
        <f>('GDP - GDP (PPP, Current INtl do'!T19/('Population Total - Country Popu'!T18*1000))</f>
        <v>7381.4779892620545</v>
      </c>
      <c r="T18" s="22">
        <f>('GDP - GDP (PPP, Current INtl do'!U19/('Population Total - Country Popu'!U18*1000))</f>
        <v>8527.3173856033627</v>
      </c>
      <c r="U18" s="22">
        <f>('GDP - GDP (PPP, Current INtl do'!V19/('Population Total - Country Popu'!V18*1000))</f>
        <v>9004.5068483532687</v>
      </c>
      <c r="V18" s="22">
        <f>('GDP - GDP (PPP, Current INtl do'!W19/('Population Total - Country Popu'!W18*1000))</f>
        <v>9828.6524575215062</v>
      </c>
      <c r="W18" s="22">
        <f>('GDP - GDP (PPP, Current INtl do'!X19/('Population Total - Country Popu'!X18*1000))</f>
        <v>11359.772514511806</v>
      </c>
      <c r="X18" s="22">
        <f>('GDP - GDP (PPP, Current INtl do'!Y19/('Population Total - Country Popu'!Y18*1000))</f>
        <v>12689.199101343533</v>
      </c>
      <c r="Y18" s="22">
        <f>('GDP - GDP (PPP, Current INtl do'!Z19/('Population Total - Country Popu'!Z18*1000))</f>
        <v>14027.647691561526</v>
      </c>
      <c r="Z18" s="22">
        <f>('GDP - GDP (PPP, Current INtl do'!AA19/('Population Total - Country Popu'!AA18*1000))</f>
        <v>15550.672544519062</v>
      </c>
      <c r="AA18" s="22">
        <f>('GDP - GDP (PPP, Current INtl do'!AB19/('Population Total - Country Popu'!AB18*1000))</f>
        <v>16534.030569224906</v>
      </c>
      <c r="AB18" s="19"/>
      <c r="AC18" s="23">
        <f>(AA18-B18)/B18</f>
        <v>2.062542193400815</v>
      </c>
      <c r="AD18" s="19"/>
    </row>
    <row r="19" spans="1:30" ht="23.25" customHeight="1" x14ac:dyDescent="0.2">
      <c r="A19" s="28" t="s">
        <v>18</v>
      </c>
      <c r="B19" s="17">
        <f>('GDP - GDP (PPP, Current INtl do'!C20/('Population Total - Country Popu'!C19*1000))</f>
        <v>1980.5579600180565</v>
      </c>
      <c r="C19" s="18">
        <f>('GDP - GDP (PPP, Current INtl do'!D20/('Population Total - Country Popu'!D19*1000))</f>
        <v>1989.2812925651995</v>
      </c>
      <c r="D19" s="18">
        <f>('GDP - GDP (PPP, Current INtl do'!E20/('Population Total - Country Popu'!E19*1000))</f>
        <v>1765.4697591028253</v>
      </c>
      <c r="E19" s="18">
        <f>('GDP - GDP (PPP, Current INtl do'!F20/('Population Total - Country Popu'!F19*1000))</f>
        <v>1726.6927636291509</v>
      </c>
      <c r="F19" s="18">
        <f>('GDP - GDP (PPP, Current INtl do'!G20/('Population Total - Country Popu'!G19*1000))</f>
        <v>1636.4448164479454</v>
      </c>
      <c r="G19" s="18">
        <f>('GDP - GDP (PPP, Current INtl do'!H20/('Population Total - Country Popu'!H19*1000))</f>
        <v>1622.8640150606102</v>
      </c>
      <c r="H19" s="18">
        <f>('GDP - GDP (PPP, Current INtl do'!I20/('Population Total - Country Popu'!I19*1000))</f>
        <v>1649.675002661786</v>
      </c>
      <c r="I19" s="18">
        <f>('GDP - GDP (PPP, Current INtl do'!J20/('Population Total - Country Popu'!J19*1000))</f>
        <v>1734.8137194519518</v>
      </c>
      <c r="J19" s="18">
        <f>('GDP - GDP (PPP, Current INtl do'!K20/('Population Total - Country Popu'!K19*1000))</f>
        <v>1800.2167418018641</v>
      </c>
      <c r="K19" s="18">
        <f>('GDP - GDP (PPP, Current INtl do'!L20/('Population Total - Country Popu'!L19*1000))</f>
        <v>1879.3793272771757</v>
      </c>
      <c r="L19" s="18">
        <f>('GDP - GDP (PPP, Current INtl do'!M20/('Population Total - Country Popu'!M19*1000))</f>
        <v>1970.195426331145</v>
      </c>
      <c r="M19" s="18">
        <f>('GDP - GDP (PPP, Current INtl do'!N20/('Population Total - Country Popu'!N19*1000))</f>
        <v>2077.1405676579388</v>
      </c>
      <c r="N19" s="18">
        <f>('GDP - GDP (PPP, Current INtl do'!O20/('Population Total - Country Popu'!O19*1000))</f>
        <v>2173.0423262014301</v>
      </c>
      <c r="O19" s="18">
        <f>('GDP - GDP (PPP, Current INtl do'!P20/('Population Total - Country Popu'!P19*1000))</f>
        <v>2289.5790579848158</v>
      </c>
      <c r="P19" s="18">
        <f>('GDP - GDP (PPP, Current INtl do'!Q20/('Population Total - Country Popu'!Q19*1000))</f>
        <v>2511.0802790374305</v>
      </c>
      <c r="Q19" s="18">
        <f>('GDP - GDP (PPP, Current INtl do'!R20/('Population Total - Country Popu'!R19*1000))</f>
        <v>2745.6229634264087</v>
      </c>
      <c r="R19" s="18">
        <f>('GDP - GDP (PPP, Current INtl do'!S20/('Population Total - Country Popu'!S19*1000))</f>
        <v>3002.3261942008121</v>
      </c>
      <c r="S19" s="18">
        <f>('GDP - GDP (PPP, Current INtl do'!T20/('Population Total - Country Popu'!T19*1000))</f>
        <v>3346.3517851880679</v>
      </c>
      <c r="T19" s="18">
        <f>('GDP - GDP (PPP, Current INtl do'!U20/('Population Total - Country Popu'!U19*1000))</f>
        <v>3670.3540306781078</v>
      </c>
      <c r="U19" s="18">
        <f>('GDP - GDP (PPP, Current INtl do'!V20/('Population Total - Country Popu'!V19*1000))</f>
        <v>3943.7859653614719</v>
      </c>
      <c r="V19" s="18">
        <f>('GDP - GDP (PPP, Current INtl do'!W20/('Population Total - Country Popu'!W19*1000))</f>
        <v>4272.6228130615582</v>
      </c>
      <c r="W19" s="18">
        <f>('GDP - GDP (PPP, Current INtl do'!X20/('Population Total - Country Popu'!X19*1000))</f>
        <v>4658.5338233694192</v>
      </c>
      <c r="X19" s="18">
        <f>('GDP - GDP (PPP, Current INtl do'!Y20/('Population Total - Country Popu'!Y19*1000))</f>
        <v>5063.4173004235381</v>
      </c>
      <c r="Y19" s="18">
        <f>('GDP - GDP (PPP, Current INtl do'!Z20/('Population Total - Country Popu'!Z19*1000))</f>
        <v>5481.3311053015204</v>
      </c>
      <c r="Z19" s="18">
        <f>('GDP - GDP (PPP, Current INtl do'!AA20/('Population Total - Country Popu'!AA19*1000))</f>
        <v>5950.9842650893879</v>
      </c>
      <c r="AA19" s="18">
        <f>('GDP - GDP (PPP, Current INtl do'!AB20/('Population Total - Country Popu'!AB19*1000))</f>
        <v>6412.0312723970756</v>
      </c>
      <c r="AB19" s="14"/>
      <c r="AC19" s="20">
        <f>(AA19-B19)/B19</f>
        <v>2.2374873151092323</v>
      </c>
      <c r="AD19" s="14"/>
    </row>
    <row r="20" spans="1:30" ht="22.25" customHeight="1" x14ac:dyDescent="0.2">
      <c r="A20" s="24" t="s">
        <v>19</v>
      </c>
      <c r="B20" s="25"/>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19"/>
      <c r="AC20" s="85"/>
      <c r="AD20" s="19"/>
    </row>
    <row r="21" spans="1:30" ht="22.25" customHeight="1" x14ac:dyDescent="0.2">
      <c r="A21" s="16" t="s">
        <v>20</v>
      </c>
      <c r="B21" s="17"/>
      <c r="C21" s="18"/>
      <c r="D21" s="18"/>
      <c r="E21" s="18"/>
      <c r="F21" s="18"/>
      <c r="G21" s="18"/>
      <c r="H21" s="18"/>
      <c r="I21" s="18"/>
      <c r="J21" s="18"/>
      <c r="K21" s="18"/>
      <c r="L21" s="18"/>
      <c r="M21" s="18"/>
      <c r="N21" s="18">
        <f>('GDP - GDP (PPP, Current INtl do'!O22/('Population Total - Country Popu'!O21*1000))</f>
        <v>866.72114861845694</v>
      </c>
      <c r="O21" s="18">
        <f>('GDP - GDP (PPP, Current INtl do'!P22/('Population Total - Country Popu'!P21*1000))</f>
        <v>920.78749537662407</v>
      </c>
      <c r="P21" s="18">
        <f>('GDP - GDP (PPP, Current INtl do'!Q22/('Population Total - Country Popu'!Q21*1000))</f>
        <v>920.14871371153754</v>
      </c>
      <c r="Q21" s="18">
        <f>('GDP - GDP (PPP, Current INtl do'!R22/('Population Total - Country Popu'!R21*1000))</f>
        <v>1020.1322171222441</v>
      </c>
      <c r="R21" s="18">
        <f>('GDP - GDP (PPP, Current INtl do'!S22/('Population Total - Country Popu'!S21*1000))</f>
        <v>1076.5311348952944</v>
      </c>
      <c r="S21" s="18">
        <f>('GDP - GDP (PPP, Current INtl do'!T22/('Population Total - Country Popu'!T21*1000))</f>
        <v>1222.7816928354264</v>
      </c>
      <c r="T21" s="18">
        <f>('GDP - GDP (PPP, Current INtl do'!U22/('Population Total - Country Popu'!U21*1000))</f>
        <v>1259.1544096377952</v>
      </c>
      <c r="U21" s="18">
        <f>('GDP - GDP (PPP, Current INtl do'!V22/('Population Total - Country Popu'!V21*1000))</f>
        <v>1497.9495600281568</v>
      </c>
      <c r="V21" s="18">
        <f>('GDP - GDP (PPP, Current INtl do'!W22/('Population Total - Country Popu'!W21*1000))</f>
        <v>1604.1662443253092</v>
      </c>
      <c r="W21" s="18">
        <f>('GDP - GDP (PPP, Current INtl do'!X22/('Population Total - Country Popu'!X21*1000))</f>
        <v>1695.1813925633728</v>
      </c>
      <c r="X21" s="18">
        <f>('GDP - GDP (PPP, Current INtl do'!Y22/('Population Total - Country Popu'!Y21*1000))</f>
        <v>1927.9171162868718</v>
      </c>
      <c r="Y21" s="18">
        <f>('GDP - GDP (PPP, Current INtl do'!Z22/('Population Total - Country Popu'!Z21*1000))</f>
        <v>1949.9034541872038</v>
      </c>
      <c r="Z21" s="18">
        <f>('GDP - GDP (PPP, Current INtl do'!AA22/('Population Total - Country Popu'!AA21*1000))</f>
        <v>1964.0019072780005</v>
      </c>
      <c r="AA21" s="18">
        <f>('GDP - GDP (PPP, Current INtl do'!AB22/('Population Total - Country Popu'!AB21*1000))</f>
        <v>1956.4159757256932</v>
      </c>
      <c r="AB21" s="19"/>
      <c r="AC21" s="20">
        <f>(AA21-N21)/N21</f>
        <v>1.2572611489222303</v>
      </c>
      <c r="AD21" s="19"/>
    </row>
    <row r="22" spans="1:30" ht="22.25" customHeight="1" x14ac:dyDescent="0.2">
      <c r="A22" s="16" t="s">
        <v>21</v>
      </c>
      <c r="B22" s="21">
        <f>('GDP - GDP (PPP, Current INtl do'!C23/('Population Total - Country Popu'!C22*1000))</f>
        <v>823.15240992633676</v>
      </c>
      <c r="C22" s="22">
        <f>('GDP - GDP (PPP, Current INtl do'!D23/('Population Total - Country Popu'!D22*1000))</f>
        <v>859.78621721613297</v>
      </c>
      <c r="D22" s="22">
        <f>('GDP - GDP (PPP, Current INtl do'!E23/('Population Total - Country Popu'!E22*1000))</f>
        <v>906.66250489092954</v>
      </c>
      <c r="E22" s="22">
        <f>('GDP - GDP (PPP, Current INtl do'!F23/('Population Total - Country Popu'!F22*1000))</f>
        <v>951.09936018845929</v>
      </c>
      <c r="F22" s="22">
        <f>('GDP - GDP (PPP, Current INtl do'!G23/('Population Total - Country Popu'!G22*1000))</f>
        <v>987.88097393431235</v>
      </c>
      <c r="G22" s="22">
        <f>('GDP - GDP (PPP, Current INtl do'!H23/('Population Total - Country Popu'!H22*1000))</f>
        <v>1038.013408855641</v>
      </c>
      <c r="H22" s="22">
        <f>('GDP - GDP (PPP, Current INtl do'!I23/('Population Total - Country Popu'!I22*1000))</f>
        <v>1081.9241448569358</v>
      </c>
      <c r="I22" s="22">
        <f>('GDP - GDP (PPP, Current INtl do'!J23/('Population Total - Country Popu'!J22*1000))</f>
        <v>1126.4379437980776</v>
      </c>
      <c r="J22" s="22">
        <f>('GDP - GDP (PPP, Current INtl do'!K23/('Population Total - Country Popu'!K22*1000))</f>
        <v>1173.8056908856754</v>
      </c>
      <c r="K22" s="22">
        <f>('GDP - GDP (PPP, Current INtl do'!L23/('Population Total - Country Popu'!L22*1000))</f>
        <v>1223.5462785636353</v>
      </c>
      <c r="L22" s="22">
        <f>('GDP - GDP (PPP, Current INtl do'!M23/('Population Total - Country Popu'!M22*1000))</f>
        <v>1293.5811753170262</v>
      </c>
      <c r="M22" s="22">
        <f>('GDP - GDP (PPP, Current INtl do'!N23/('Population Total - Country Popu'!N22*1000))</f>
        <v>1366.0182529893884</v>
      </c>
      <c r="N22" s="22">
        <f>('GDP - GDP (PPP, Current INtl do'!O23/('Population Total - Country Popu'!O22*1000))</f>
        <v>1416.2288980469607</v>
      </c>
      <c r="O22" s="22">
        <f>('GDP - GDP (PPP, Current INtl do'!P23/('Population Total - Country Popu'!P22*1000))</f>
        <v>1489.234622816118</v>
      </c>
      <c r="P22" s="22">
        <f>('GDP - GDP (PPP, Current INtl do'!Q23/('Population Total - Country Popu'!Q22*1000))</f>
        <v>1586.9962774693524</v>
      </c>
      <c r="Q22" s="22">
        <f>('GDP - GDP (PPP, Current INtl do'!R23/('Population Total - Country Popu'!R22*1000))</f>
        <v>1721.9577045055278</v>
      </c>
      <c r="R22" s="22">
        <f>('GDP - GDP (PPP, Current INtl do'!S23/('Population Total - Country Popu'!S22*1000))</f>
        <v>1870.6157557403667</v>
      </c>
      <c r="S22" s="22">
        <f>('GDP - GDP (PPP, Current INtl do'!T23/('Population Total - Country Popu'!T22*1000))</f>
        <v>2033.6608892508928</v>
      </c>
      <c r="T22" s="22">
        <f>('GDP - GDP (PPP, Current INtl do'!U23/('Population Total - Country Popu'!U22*1000))</f>
        <v>2175.7753442207918</v>
      </c>
      <c r="U22" s="22">
        <f>('GDP - GDP (PPP, Current INtl do'!V23/('Population Total - Country Popu'!V22*1000))</f>
        <v>2279.2892448831631</v>
      </c>
      <c r="V22" s="22">
        <f>('GDP - GDP (PPP, Current INtl do'!W23/('Population Total - Country Popu'!W22*1000))</f>
        <v>2409.5341908066389</v>
      </c>
      <c r="W22" s="22">
        <f>('GDP - GDP (PPP, Current INtl do'!X23/('Population Total - Country Popu'!X22*1000))</f>
        <v>2588.5077495063465</v>
      </c>
      <c r="X22" s="22">
        <f>('GDP - GDP (PPP, Current INtl do'!Y23/('Population Total - Country Popu'!Y22*1000))</f>
        <v>2774.8331737525491</v>
      </c>
      <c r="Y22" s="22">
        <f>('GDP - GDP (PPP, Current INtl do'!Z23/('Population Total - Country Popu'!Z22*1000))</f>
        <v>2952.9404014698598</v>
      </c>
      <c r="Z22" s="22">
        <f>('GDP - GDP (PPP, Current INtl do'!AA23/('Population Total - Country Popu'!AA22*1000))</f>
        <v>3149.4186929433436</v>
      </c>
      <c r="AA22" s="22">
        <f>('GDP - GDP (PPP, Current INtl do'!AB23/('Population Total - Country Popu'!AB22*1000))</f>
        <v>3351.7609180062427</v>
      </c>
      <c r="AB22" s="19"/>
      <c r="AC22" s="23">
        <f>(AA22-B22)/B22</f>
        <v>3.071859448611939</v>
      </c>
      <c r="AD22" s="19"/>
    </row>
    <row r="23" spans="1:30" ht="22.25" customHeight="1" x14ac:dyDescent="0.2">
      <c r="A23" s="16" t="s">
        <v>22</v>
      </c>
      <c r="B23" s="17">
        <f>('GDP - GDP (PPP, Current INtl do'!C24/('Population Total - Country Popu'!C23*1000))</f>
        <v>1506.4696267449874</v>
      </c>
      <c r="C23" s="18">
        <f>('GDP - GDP (PPP, Current INtl do'!D24/('Population Total - Country Popu'!D23*1000))</f>
        <v>1553.1613034417617</v>
      </c>
      <c r="D23" s="18">
        <f>('GDP - GDP (PPP, Current INtl do'!E24/('Population Total - Country Popu'!E23*1000))</f>
        <v>1683.6841283511658</v>
      </c>
      <c r="E23" s="18">
        <f>('GDP - GDP (PPP, Current INtl do'!F24/('Population Total - Country Popu'!F23*1000))</f>
        <v>1788.4684973042224</v>
      </c>
      <c r="F23" s="18">
        <f>('GDP - GDP (PPP, Current INtl do'!G24/('Population Total - Country Popu'!G23*1000))</f>
        <v>1943.1787341095194</v>
      </c>
      <c r="G23" s="18">
        <f>('GDP - GDP (PPP, Current INtl do'!H24/('Population Total - Country Popu'!H23*1000))</f>
        <v>2136.5558117343476</v>
      </c>
      <c r="H23" s="18">
        <f>('GDP - GDP (PPP, Current INtl do'!I24/('Population Total - Country Popu'!I23*1000))</f>
        <v>2278.725968886803</v>
      </c>
      <c r="I23" s="18">
        <f>('GDP - GDP (PPP, Current INtl do'!J24/('Population Total - Country Popu'!J23*1000))</f>
        <v>2404.7759442351994</v>
      </c>
      <c r="J23" s="18">
        <f>('GDP - GDP (PPP, Current INtl do'!K24/('Population Total - Country Popu'!K23*1000))</f>
        <v>2511.9581396135468</v>
      </c>
      <c r="K23" s="18">
        <f>('GDP - GDP (PPP, Current INtl do'!L24/('Population Total - Country Popu'!L23*1000))</f>
        <v>2678.7758300439655</v>
      </c>
      <c r="L23" s="18">
        <f>('GDP - GDP (PPP, Current INtl do'!M24/('Population Total - Country Popu'!M23*1000))</f>
        <v>2851.761208726422</v>
      </c>
      <c r="M23" s="18">
        <f>('GDP - GDP (PPP, Current INtl do'!N24/('Population Total - Country Popu'!N23*1000))</f>
        <v>3063.688378871952</v>
      </c>
      <c r="N23" s="18">
        <f>('GDP - GDP (PPP, Current INtl do'!O24/('Population Total - Country Popu'!O23*1000))</f>
        <v>3346.5142156332909</v>
      </c>
      <c r="O23" s="18">
        <f>('GDP - GDP (PPP, Current INtl do'!P24/('Population Total - Country Popu'!P23*1000))</f>
        <v>3567.4662097471278</v>
      </c>
      <c r="P23" s="18">
        <f>('GDP - GDP (PPP, Current INtl do'!Q24/('Population Total - Country Popu'!Q23*1000))</f>
        <v>3771.4921179093617</v>
      </c>
      <c r="Q23" s="18">
        <f>('GDP - GDP (PPP, Current INtl do'!R24/('Population Total - Country Popu'!R23*1000))</f>
        <v>4067.4663124523172</v>
      </c>
      <c r="R23" s="18">
        <f>('GDP - GDP (PPP, Current INtl do'!S24/('Population Total - Country Popu'!S23*1000))</f>
        <v>4371.9669281236274</v>
      </c>
      <c r="S23" s="18">
        <f>('GDP - GDP (PPP, Current INtl do'!T24/('Population Total - Country Popu'!T23*1000))</f>
        <v>5191.551413859549</v>
      </c>
      <c r="T23" s="18">
        <f>('GDP - GDP (PPP, Current INtl do'!U24/('Population Total - Country Popu'!U23*1000))</f>
        <v>5441.613043149001</v>
      </c>
      <c r="U23" s="18">
        <f>('GDP - GDP (PPP, Current INtl do'!V24/('Population Total - Country Popu'!V23*1000))</f>
        <v>5740.1154942127741</v>
      </c>
      <c r="V23" s="18">
        <f>('GDP - GDP (PPP, Current INtl do'!W24/('Population Total - Country Popu'!W23*1000))</f>
        <v>6383.1615254247336</v>
      </c>
      <c r="W23" s="18">
        <f>('GDP - GDP (PPP, Current INtl do'!X24/('Population Total - Country Popu'!X23*1000))</f>
        <v>6913.3347808951075</v>
      </c>
      <c r="X23" s="18">
        <f>('GDP - GDP (PPP, Current INtl do'!Y24/('Population Total - Country Popu'!Y23*1000))</f>
        <v>7268.1544884130972</v>
      </c>
      <c r="Y23" s="18">
        <f>('GDP - GDP (PPP, Current INtl do'!Z24/('Population Total - Country Popu'!Z23*1000))</f>
        <v>7423.7105377021126</v>
      </c>
      <c r="Z23" s="18">
        <f>('GDP - GDP (PPP, Current INtl do'!AA24/('Population Total - Country Popu'!AA23*1000))</f>
        <v>7865.6013543896142</v>
      </c>
      <c r="AA23" s="18">
        <f>('GDP - GDP (PPP, Current INtl do'!AB24/('Population Total - Country Popu'!AB23*1000))</f>
        <v>8357.2058969082136</v>
      </c>
      <c r="AB23" s="19"/>
      <c r="AC23" s="20">
        <f>(AA23-B23)/B23</f>
        <v>4.5475435737563048</v>
      </c>
      <c r="AD23" s="19"/>
    </row>
    <row r="24" spans="1:30" ht="22.25" customHeight="1" x14ac:dyDescent="0.2">
      <c r="A24" s="16" t="s">
        <v>23</v>
      </c>
      <c r="B24" s="21">
        <f>('GDP - GDP (PPP, Current INtl do'!C25/('Population Total - Country Popu'!C24*1000))</f>
        <v>1148.2844086529346</v>
      </c>
      <c r="C24" s="22">
        <f>('GDP - GDP (PPP, Current INtl do'!D25/('Population Total - Country Popu'!D24*1000))</f>
        <v>1175.4275476336941</v>
      </c>
      <c r="D24" s="22">
        <f>('GDP - GDP (PPP, Current INtl do'!E25/('Population Total - Country Popu'!E24*1000))</f>
        <v>1243.7156830323772</v>
      </c>
      <c r="E24" s="22">
        <f>('GDP - GDP (PPP, Current INtl do'!F25/('Population Total - Country Popu'!F24*1000))</f>
        <v>1308.6638597871456</v>
      </c>
      <c r="F24" s="22">
        <f>('GDP - GDP (PPP, Current INtl do'!G25/('Population Total - Country Popu'!G24*1000))</f>
        <v>1399.164336518108</v>
      </c>
      <c r="G24" s="22">
        <f>('GDP - GDP (PPP, Current INtl do'!H25/('Population Total - Country Popu'!H24*1000))</f>
        <v>1508.6431496180837</v>
      </c>
      <c r="H24" s="22">
        <f>('GDP - GDP (PPP, Current INtl do'!I25/('Population Total - Country Popu'!I24*1000))</f>
        <v>1622.7130883076275</v>
      </c>
      <c r="I24" s="22">
        <f>('GDP - GDP (PPP, Current INtl do'!J25/('Population Total - Country Popu'!J24*1000))</f>
        <v>1687.3108682042164</v>
      </c>
      <c r="J24" s="22">
        <f>('GDP - GDP (PPP, Current INtl do'!K25/('Population Total - Country Popu'!K24*1000))</f>
        <v>1780.0374082160492</v>
      </c>
      <c r="K24" s="22">
        <f>('GDP - GDP (PPP, Current INtl do'!L25/('Population Total - Country Popu'!L24*1000))</f>
        <v>1934.0054064785168</v>
      </c>
      <c r="L24" s="22">
        <f>('GDP - GDP (PPP, Current INtl do'!M25/('Population Total - Country Popu'!M24*1000))</f>
        <v>2020.0007043151359</v>
      </c>
      <c r="M24" s="22">
        <f>('GDP - GDP (PPP, Current INtl do'!N25/('Population Total - Country Popu'!N24*1000))</f>
        <v>2130.4615204582697</v>
      </c>
      <c r="N24" s="22">
        <f>('GDP - GDP (PPP, Current INtl do'!O25/('Population Total - Country Popu'!O24*1000))</f>
        <v>2209.5723373961409</v>
      </c>
      <c r="O24" s="22">
        <f>('GDP - GDP (PPP, Current INtl do'!P25/('Population Total - Country Popu'!P24*1000))</f>
        <v>2392.816615765792</v>
      </c>
      <c r="P24" s="22">
        <f>('GDP - GDP (PPP, Current INtl do'!Q25/('Population Total - Country Popu'!Q24*1000))</f>
        <v>2613.1764941760789</v>
      </c>
      <c r="Q24" s="22">
        <f>('GDP - GDP (PPP, Current INtl do'!R25/('Population Total - Country Popu'!R24*1000))</f>
        <v>2904.4973214861225</v>
      </c>
      <c r="R24" s="22">
        <f>('GDP - GDP (PPP, Current INtl do'!S25/('Population Total - Country Popu'!S24*1000))</f>
        <v>3224.8767219031515</v>
      </c>
      <c r="S24" s="22">
        <f>('GDP - GDP (PPP, Current INtl do'!T25/('Population Total - Country Popu'!T24*1000))</f>
        <v>3546.6608243410196</v>
      </c>
      <c r="T24" s="22">
        <f>('GDP - GDP (PPP, Current INtl do'!U25/('Population Total - Country Popu'!U24*1000))</f>
        <v>3707.1504552427132</v>
      </c>
      <c r="U24" s="22">
        <f>('GDP - GDP (PPP, Current INtl do'!V25/('Population Total - Country Popu'!V24*1000))</f>
        <v>3999.3585743630265</v>
      </c>
      <c r="V24" s="22">
        <f>('GDP - GDP (PPP, Current INtl do'!W25/('Population Total - Country Popu'!W24*1000))</f>
        <v>4406.2119725190023</v>
      </c>
      <c r="W24" s="22">
        <f>('GDP - GDP (PPP, Current INtl do'!X25/('Population Total - Country Popu'!X24*1000))</f>
        <v>4734.7299231004554</v>
      </c>
      <c r="X24" s="22">
        <f>('GDP - GDP (PPP, Current INtl do'!Y25/('Population Total - Country Popu'!Y24*1000))</f>
        <v>5028.9110706988404</v>
      </c>
      <c r="Y24" s="22">
        <f>('GDP - GDP (PPP, Current INtl do'!Z25/('Population Total - Country Popu'!Z24*1000))</f>
        <v>5382.1279102868275</v>
      </c>
      <c r="Z24" s="22">
        <f>('GDP - GDP (PPP, Current INtl do'!AA25/('Population Total - Country Popu'!AA24*1000))</f>
        <v>5804.5692360331968</v>
      </c>
      <c r="AA24" s="22">
        <f>('GDP - GDP (PPP, Current INtl do'!AB25/('Population Total - Country Popu'!AB24*1000))</f>
        <v>6237.0087811191934</v>
      </c>
      <c r="AB24" s="19"/>
      <c r="AC24" s="23">
        <f>(AA24-B24)/B24</f>
        <v>4.4315888416841771</v>
      </c>
      <c r="AD24" s="19"/>
    </row>
    <row r="25" spans="1:30" ht="22.25" customHeight="1" x14ac:dyDescent="0.2">
      <c r="A25" s="16" t="s">
        <v>24</v>
      </c>
      <c r="B25" s="17">
        <f>('GDP - GDP (PPP, Current INtl do'!C26/('Population Total - Country Popu'!C25*1000))</f>
        <v>6553.0897207696325</v>
      </c>
      <c r="C25" s="18">
        <f>('GDP - GDP (PPP, Current INtl do'!D26/('Population Total - Country Popu'!D25*1000))</f>
        <v>7484.8399680125758</v>
      </c>
      <c r="D25" s="18">
        <f>('GDP - GDP (PPP, Current INtl do'!E26/('Population Total - Country Popu'!E25*1000))</f>
        <v>7794.6888060273041</v>
      </c>
      <c r="E25" s="18">
        <f>('GDP - GDP (PPP, Current INtl do'!F26/('Population Total - Country Popu'!F25*1000))</f>
        <v>7772.7732761252719</v>
      </c>
      <c r="F25" s="18">
        <f>('GDP - GDP (PPP, Current INtl do'!G26/('Population Total - Country Popu'!G25*1000))</f>
        <v>7714.3064952166451</v>
      </c>
      <c r="G25" s="18">
        <f>('GDP - GDP (PPP, Current INtl do'!H26/('Population Total - Country Popu'!H25*1000))</f>
        <v>7956.9306098302959</v>
      </c>
      <c r="H25" s="18">
        <f>('GDP - GDP (PPP, Current INtl do'!I26/('Population Total - Country Popu'!I25*1000))</f>
        <v>8480.2629947737369</v>
      </c>
      <c r="I25" s="18">
        <f>('GDP - GDP (PPP, Current INtl do'!J26/('Population Total - Country Popu'!J25*1000))</f>
        <v>8587.8495229345426</v>
      </c>
      <c r="J25" s="18">
        <f>('GDP - GDP (PPP, Current INtl do'!K26/('Population Total - Country Popu'!K25*1000))</f>
        <v>8698.885373392297</v>
      </c>
      <c r="K25" s="18">
        <f>('GDP - GDP (PPP, Current INtl do'!L26/('Population Total - Country Popu'!L25*1000))</f>
        <v>8849.7057171430315</v>
      </c>
      <c r="L25" s="18">
        <f>('GDP - GDP (PPP, Current INtl do'!M26/('Population Total - Country Popu'!M25*1000))</f>
        <v>9427.2578042555724</v>
      </c>
      <c r="M25" s="18">
        <f>('GDP - GDP (PPP, Current INtl do'!N26/('Population Total - Country Popu'!N25*1000))</f>
        <v>9732.910159825653</v>
      </c>
      <c r="N25" s="18">
        <f>('GDP - GDP (PPP, Current INtl do'!O26/('Population Total - Country Popu'!O25*1000))</f>
        <v>10543.655186165162</v>
      </c>
      <c r="O25" s="18">
        <f>('GDP - GDP (PPP, Current INtl do'!P26/('Population Total - Country Popu'!P25*1000))</f>
        <v>11543.878326589698</v>
      </c>
      <c r="P25" s="18">
        <f>('GDP - GDP (PPP, Current INtl do'!Q26/('Population Total - Country Popu'!Q25*1000))</f>
        <v>12233.087796232474</v>
      </c>
      <c r="Q25" s="18">
        <f>('GDP - GDP (PPP, Current INtl do'!R26/('Population Total - Country Popu'!R25*1000))</f>
        <v>13006.194813760436</v>
      </c>
      <c r="R25" s="18">
        <f>('GDP - GDP (PPP, Current INtl do'!S26/('Population Total - Country Popu'!S25*1000))</f>
        <v>14005.768913264825</v>
      </c>
      <c r="S25" s="18">
        <f>('GDP - GDP (PPP, Current INtl do'!T26/('Population Total - Country Popu'!T25*1000))</f>
        <v>15507.49797960065</v>
      </c>
      <c r="T25" s="18">
        <f>('GDP - GDP (PPP, Current INtl do'!U26/('Population Total - Country Popu'!U25*1000))</f>
        <v>15770.631427074099</v>
      </c>
      <c r="U25" s="18">
        <f>('GDP - GDP (PPP, Current INtl do'!V26/('Population Total - Country Popu'!V25*1000))</f>
        <v>16063.231322273446</v>
      </c>
      <c r="V25" s="18">
        <f>('GDP - GDP (PPP, Current INtl do'!W26/('Population Total - Country Popu'!W25*1000))</f>
        <v>17114.991897907443</v>
      </c>
      <c r="W25" s="18">
        <f>('GDP - GDP (PPP, Current INtl do'!X26/('Population Total - Country Popu'!X25*1000))</f>
        <v>17892.206359019889</v>
      </c>
      <c r="X25" s="18">
        <f>('GDP - GDP (PPP, Current INtl do'!Y26/('Population Total - Country Popu'!Y25*1000))</f>
        <v>16794.895798798283</v>
      </c>
      <c r="Y25" s="18">
        <f>('GDP - GDP (PPP, Current INtl do'!Z26/('Population Total - Country Popu'!Z25*1000))</f>
        <v>16518.784654841504</v>
      </c>
      <c r="Z25" s="18">
        <f>('GDP - GDP (PPP, Current INtl do'!AA26/('Population Total - Country Popu'!AA25*1000))</f>
        <v>17316.112619891421</v>
      </c>
      <c r="AA25" s="18"/>
      <c r="AB25" s="19"/>
      <c r="AC25" s="20">
        <f>(AA25-B25)/B25</f>
        <v>-1</v>
      </c>
      <c r="AD25" s="19"/>
    </row>
    <row r="26" spans="1:30" ht="22.25" customHeight="1" x14ac:dyDescent="0.2">
      <c r="A26" s="16" t="s">
        <v>25</v>
      </c>
      <c r="B26" s="21"/>
      <c r="C26" s="22"/>
      <c r="D26" s="22"/>
      <c r="E26" s="22"/>
      <c r="F26" s="22"/>
      <c r="G26" s="22"/>
      <c r="H26" s="22"/>
      <c r="I26" s="22"/>
      <c r="J26" s="22"/>
      <c r="K26" s="22"/>
      <c r="L26" s="22"/>
      <c r="M26" s="22">
        <f>('GDP - GDP (PPP, Current INtl do'!N27/('Population Total - Country Popu'!N26*1000))</f>
        <v>5937.4158964280286</v>
      </c>
      <c r="N26" s="22">
        <f>('GDP - GDP (PPP, Current INtl do'!O27/('Population Total - Country Popu'!O26*1000))</f>
        <v>6241.4292695092299</v>
      </c>
      <c r="O26" s="22">
        <f>('GDP - GDP (PPP, Current INtl do'!P27/('Population Total - Country Popu'!P26*1000))</f>
        <v>7165.5607068950449</v>
      </c>
      <c r="P26" s="22">
        <f>('GDP - GDP (PPP, Current INtl do'!Q27/('Population Total - Country Popu'!Q26*1000))</f>
        <v>8189.3298122828564</v>
      </c>
      <c r="Q26" s="22">
        <f>('GDP - GDP (PPP, Current INtl do'!R27/('Population Total - Country Popu'!R26*1000))</f>
        <v>7635.7591200249326</v>
      </c>
      <c r="R26" s="22">
        <f>('GDP - GDP (PPP, Current INtl do'!S27/('Population Total - Country Popu'!S26*1000))</f>
        <v>9279.9085190764163</v>
      </c>
      <c r="S26" s="22">
        <f>('GDP - GDP (PPP, Current INtl do'!T27/('Population Total - Country Popu'!T26*1000))</f>
        <v>10325.56200039</v>
      </c>
      <c r="T26" s="22">
        <f>('GDP - GDP (PPP, Current INtl do'!U27/('Population Total - Country Popu'!U26*1000))</f>
        <v>11635.539468679634</v>
      </c>
      <c r="U26" s="22">
        <f>('GDP - GDP (PPP, Current INtl do'!V27/('Population Total - Country Popu'!V26*1000))</f>
        <v>10891.631946001047</v>
      </c>
      <c r="V26" s="22">
        <f>('GDP - GDP (PPP, Current INtl do'!W27/('Population Total - Country Popu'!W26*1000))</f>
        <v>11597.319053018622</v>
      </c>
      <c r="W26" s="22">
        <f>('GDP - GDP (PPP, Current INtl do'!X27/('Population Total - Country Popu'!X26*1000))</f>
        <v>12635.115930768052</v>
      </c>
      <c r="X26" s="22">
        <f>('GDP - GDP (PPP, Current INtl do'!Y27/('Population Total - Country Popu'!Y26*1000))</f>
        <v>12954.979996051574</v>
      </c>
      <c r="Y26" s="22">
        <f>('GDP - GDP (PPP, Current INtl do'!Z27/('Population Total - Country Popu'!Z26*1000))</f>
        <v>13503.241333514303</v>
      </c>
      <c r="Z26" s="22">
        <f>('GDP - GDP (PPP, Current INtl do'!AA27/('Population Total - Country Popu'!AA26*1000))</f>
        <v>14279.598190083409</v>
      </c>
      <c r="AA26" s="22">
        <f>('GDP - GDP (PPP, Current INtl do'!AB27/('Population Total - Country Popu'!AB26*1000))</f>
        <v>14595.31431047687</v>
      </c>
      <c r="AB26" s="19"/>
      <c r="AC26" s="23">
        <f>(AA26-M26)/M26</f>
        <v>1.4581930195015418</v>
      </c>
      <c r="AD26" s="19"/>
    </row>
    <row r="27" spans="1:30" ht="22.25" customHeight="1" x14ac:dyDescent="0.2">
      <c r="A27" s="16" t="s">
        <v>26</v>
      </c>
      <c r="B27" s="17">
        <f>('GDP - GDP (PPP, Current INtl do'!C28/('Population Total - Country Popu'!C27*1000))</f>
        <v>801.56609010636691</v>
      </c>
      <c r="C27" s="18">
        <f>('GDP - GDP (PPP, Current INtl do'!D28/('Population Total - Country Popu'!D27*1000))</f>
        <v>859.26087620914859</v>
      </c>
      <c r="D27" s="18">
        <f>('GDP - GDP (PPP, Current INtl do'!E28/('Population Total - Country Popu'!E27*1000))</f>
        <v>891.78886350277514</v>
      </c>
      <c r="E27" s="18">
        <f>('GDP - GDP (PPP, Current INtl do'!F28/('Population Total - Country Popu'!F27*1000))</f>
        <v>923.86071299679213</v>
      </c>
      <c r="F27" s="18">
        <f>('GDP - GDP (PPP, Current INtl do'!G28/('Population Total - Country Popu'!G27*1000))</f>
        <v>994.93659195427915</v>
      </c>
      <c r="G27" s="18">
        <f>('GDP - GDP (PPP, Current INtl do'!H28/('Population Total - Country Popu'!H27*1000))</f>
        <v>1024.2695597504503</v>
      </c>
      <c r="H27" s="18">
        <f>('GDP - GDP (PPP, Current INtl do'!I28/('Population Total - Country Popu'!I27*1000))</f>
        <v>1071.070439925687</v>
      </c>
      <c r="I27" s="18">
        <f>('GDP - GDP (PPP, Current INtl do'!J28/('Population Total - Country Popu'!J27*1000))</f>
        <v>1116.2765400018766</v>
      </c>
      <c r="J27" s="18">
        <f>('GDP - GDP (PPP, Current INtl do'!K28/('Population Total - Country Popu'!K27*1000))</f>
        <v>1134.7495704586736</v>
      </c>
      <c r="K27" s="18">
        <f>('GDP - GDP (PPP, Current INtl do'!L28/('Population Total - Country Popu'!L27*1000))</f>
        <v>1175.6491166121036</v>
      </c>
      <c r="L27" s="18">
        <f>('GDP - GDP (PPP, Current INtl do'!M28/('Population Total - Country Popu'!M27*1000))</f>
        <v>1249.7411262728469</v>
      </c>
      <c r="M27" s="18">
        <f>('GDP - GDP (PPP, Current INtl do'!N28/('Population Total - Country Popu'!N27*1000))</f>
        <v>1312.9005458102299</v>
      </c>
      <c r="N27" s="18">
        <f>('GDP - GDP (PPP, Current INtl do'!O28/('Population Total - Country Popu'!O27*1000))</f>
        <v>1309.8512691500744</v>
      </c>
      <c r="O27" s="18">
        <f>('GDP - GDP (PPP, Current INtl do'!P28/('Population Total - Country Popu'!P27*1000))</f>
        <v>1364.724497078513</v>
      </c>
      <c r="P27" s="18">
        <f>('GDP - GDP (PPP, Current INtl do'!Q28/('Population Total - Country Popu'!Q27*1000))</f>
        <v>1444.5879425222784</v>
      </c>
      <c r="Q27" s="18">
        <f>('GDP - GDP (PPP, Current INtl do'!R28/('Population Total - Country Popu'!R27*1000))</f>
        <v>1520.3745975326597</v>
      </c>
      <c r="R27" s="18">
        <f>('GDP - GDP (PPP, Current INtl do'!S28/('Population Total - Country Popu'!S27*1000))</f>
        <v>1598.1999582544006</v>
      </c>
      <c r="S27" s="18">
        <f>('GDP - GDP (PPP, Current INtl do'!T28/('Population Total - Country Popu'!T27*1000))</f>
        <v>1676.0467837485382</v>
      </c>
      <c r="T27" s="18">
        <f>('GDP - GDP (PPP, Current INtl do'!U28/('Population Total - Country Popu'!U27*1000))</f>
        <v>1792.5934433879518</v>
      </c>
      <c r="U27" s="18">
        <f>('GDP - GDP (PPP, Current INtl do'!V28/('Population Total - Country Popu'!V27*1000))</f>
        <v>1867.0300191368694</v>
      </c>
      <c r="V27" s="18">
        <f>('GDP - GDP (PPP, Current INtl do'!W28/('Population Total - Country Popu'!W27*1000))</f>
        <v>1958.6456279251286</v>
      </c>
      <c r="W27" s="18">
        <f>('GDP - GDP (PPP, Current INtl do'!X28/('Population Total - Country Popu'!X27*1000))</f>
        <v>2043.8881174264686</v>
      </c>
      <c r="X27" s="18">
        <f>('GDP - GDP (PPP, Current INtl do'!Y28/('Population Total - Country Popu'!Y27*1000))</f>
        <v>2155.8150513769983</v>
      </c>
      <c r="Y27" s="18">
        <f>('GDP - GDP (PPP, Current INtl do'!Z28/('Population Total - Country Popu'!Z27*1000))</f>
        <v>2254.5740596736428</v>
      </c>
      <c r="Z27" s="18">
        <f>('GDP - GDP (PPP, Current INtl do'!AA28/('Population Total - Country Popu'!AA27*1000))</f>
        <v>2404.3573695513542</v>
      </c>
      <c r="AA27" s="18">
        <f>('GDP - GDP (PPP, Current INtl do'!AB28/('Population Total - Country Popu'!AB27*1000))</f>
        <v>2468.3680890675737</v>
      </c>
      <c r="AB27" s="19"/>
      <c r="AC27" s="20">
        <f>(AA27-B27)/B27</f>
        <v>2.0794317767858965</v>
      </c>
      <c r="AD27" s="19"/>
    </row>
    <row r="28" spans="1:30" ht="23.25" customHeight="1" x14ac:dyDescent="0.2">
      <c r="A28" s="28" t="s">
        <v>27</v>
      </c>
      <c r="B28" s="21">
        <f>('GDP - GDP (PPP, Current INtl do'!C29/('Population Total - Country Popu'!C28*1000))</f>
        <v>1913.8659795705703</v>
      </c>
      <c r="C28" s="22">
        <f>('GDP - GDP (PPP, Current INtl do'!D29/('Population Total - Country Popu'!D28*1000))</f>
        <v>2020.5894490173607</v>
      </c>
      <c r="D28" s="22">
        <f>('GDP - GDP (PPP, Current INtl do'!E29/('Population Total - Country Popu'!E28*1000))</f>
        <v>2167.7942653982836</v>
      </c>
      <c r="E28" s="22">
        <f>('GDP - GDP (PPP, Current INtl do'!F29/('Population Total - Country Popu'!F28*1000))</f>
        <v>2201.2179717668391</v>
      </c>
      <c r="F28" s="22">
        <f>('GDP - GDP (PPP, Current INtl do'!G29/('Population Total - Country Popu'!G28*1000))</f>
        <v>2273.2564616063642</v>
      </c>
      <c r="G28" s="22">
        <f>('GDP - GDP (PPP, Current INtl do'!H29/('Population Total - Country Popu'!H28*1000))</f>
        <v>2373.5595919724192</v>
      </c>
      <c r="H28" s="22">
        <f>('GDP - GDP (PPP, Current INtl do'!I29/('Population Total - Country Popu'!I28*1000))</f>
        <v>2467.9118681642972</v>
      </c>
      <c r="I28" s="22">
        <f>('GDP - GDP (PPP, Current INtl do'!J29/('Population Total - Country Popu'!J28*1000))</f>
        <v>2468.937917228649</v>
      </c>
      <c r="J28" s="22">
        <f>('GDP - GDP (PPP, Current INtl do'!K29/('Population Total - Country Popu'!K28*1000))</f>
        <v>2493.2760779761379</v>
      </c>
      <c r="K28" s="22">
        <f>('GDP - GDP (PPP, Current INtl do'!L29/('Population Total - Country Popu'!L28*1000))</f>
        <v>2559.8548072017666</v>
      </c>
      <c r="L28" s="22">
        <f>('GDP - GDP (PPP, Current INtl do'!M29/('Population Total - Country Popu'!M28*1000))</f>
        <v>2667.922043682639</v>
      </c>
      <c r="M28" s="22">
        <f>('GDP - GDP (PPP, Current INtl do'!N29/('Population Total - Country Popu'!N28*1000))</f>
        <v>2725.4965777499174</v>
      </c>
      <c r="N28" s="22">
        <f>('GDP - GDP (PPP, Current INtl do'!O29/('Population Total - Country Popu'!O28*1000))</f>
        <v>2802.4295207133787</v>
      </c>
      <c r="O28" s="22">
        <f>('GDP - GDP (PPP, Current INtl do'!P29/('Population Total - Country Popu'!P28*1000))</f>
        <v>2943.2367311274916</v>
      </c>
      <c r="P28" s="22">
        <f>('GDP - GDP (PPP, Current INtl do'!Q29/('Population Total - Country Popu'!Q28*1000))</f>
        <v>3189.8510149163067</v>
      </c>
      <c r="Q28" s="22">
        <f>('GDP - GDP (PPP, Current INtl do'!R29/('Population Total - Country Popu'!R28*1000))</f>
        <v>3481.652065471274</v>
      </c>
      <c r="R28" s="22">
        <f>('GDP - GDP (PPP, Current INtl do'!S29/('Population Total - Country Popu'!S28*1000))</f>
        <v>3740.8043185424676</v>
      </c>
      <c r="S28" s="22">
        <f>('GDP - GDP (PPP, Current INtl do'!T29/('Population Total - Country Popu'!T28*1000))</f>
        <v>3951.7390617179208</v>
      </c>
      <c r="T28" s="22">
        <f>('GDP - GDP (PPP, Current INtl do'!U29/('Population Total - Country Popu'!U28*1000))</f>
        <v>4022.2380893429013</v>
      </c>
      <c r="U28" s="22">
        <f>('GDP - GDP (PPP, Current INtl do'!V29/('Population Total - Country Popu'!V28*1000))</f>
        <v>4091.9339799723311</v>
      </c>
      <c r="V28" s="22">
        <f>('GDP - GDP (PPP, Current INtl do'!W29/('Population Total - Country Popu'!W28*1000))</f>
        <v>4134.2054916268471</v>
      </c>
      <c r="W28" s="22">
        <f>('GDP - GDP (PPP, Current INtl do'!X29/('Population Total - Country Popu'!X28*1000))</f>
        <v>4261.282112808165</v>
      </c>
      <c r="X28" s="22">
        <f>('GDP - GDP (PPP, Current INtl do'!Y29/('Population Total - Country Popu'!Y28*1000))</f>
        <v>4416.9077352620261</v>
      </c>
      <c r="Y28" s="22">
        <f>('GDP - GDP (PPP, Current INtl do'!Z29/('Population Total - Country Popu'!Z28*1000))</f>
        <v>4608.8280552284959</v>
      </c>
      <c r="Z28" s="22">
        <f>('GDP - GDP (PPP, Current INtl do'!AA29/('Population Total - Country Popu'!AA28*1000))</f>
        <v>4831.3391520170771</v>
      </c>
      <c r="AA28" s="22">
        <f>('GDP - GDP (PPP, Current INtl do'!AB29/('Population Total - Country Popu'!AB28*1000))</f>
        <v>5031.6109069270096</v>
      </c>
      <c r="AB28" s="14"/>
      <c r="AC28" s="23">
        <f>(AA28-B28)/B28</f>
        <v>1.6290299115176252</v>
      </c>
      <c r="AD28" s="14"/>
    </row>
    <row r="29" spans="1:30" ht="22.25" customHeight="1" x14ac:dyDescent="0.2">
      <c r="A29" s="16" t="s">
        <v>28</v>
      </c>
      <c r="B29" s="17">
        <f>('GDP - GDP (PPP, Current INtl do'!C30/('Population Total - Country Popu'!C29*1000))</f>
        <v>2335.5433803498481</v>
      </c>
      <c r="C29" s="18">
        <f>('GDP - GDP (PPP, Current INtl do'!D30/('Population Total - Country Popu'!D29*1000))</f>
        <v>2494.2023951076631</v>
      </c>
      <c r="D29" s="18">
        <f>('GDP - GDP (PPP, Current INtl do'!E30/('Population Total - Country Popu'!E29*1000))</f>
        <v>2633.2675298775353</v>
      </c>
      <c r="E29" s="18">
        <f>('GDP - GDP (PPP, Current INtl do'!F30/('Population Total - Country Popu'!F29*1000))</f>
        <v>2851.7070732689886</v>
      </c>
      <c r="F29" s="18">
        <f>('GDP - GDP (PPP, Current INtl do'!G30/('Population Total - Country Popu'!G29*1000))</f>
        <v>3046.5867932494193</v>
      </c>
      <c r="G29" s="18">
        <f>('GDP - GDP (PPP, Current INtl do'!H30/('Population Total - Country Popu'!H29*1000))</f>
        <v>3254.0281046719833</v>
      </c>
      <c r="H29" s="18">
        <f>('GDP - GDP (PPP, Current INtl do'!I30/('Population Total - Country Popu'!I29*1000))</f>
        <v>3415.7484170002017</v>
      </c>
      <c r="I29" s="18">
        <f>('GDP - GDP (PPP, Current INtl do'!J30/('Population Total - Country Popu'!J29*1000))</f>
        <v>3675.5348872496456</v>
      </c>
      <c r="J29" s="18">
        <f>('GDP - GDP (PPP, Current INtl do'!K30/('Population Total - Country Popu'!K29*1000))</f>
        <v>3868.6304230166211</v>
      </c>
      <c r="K29" s="18">
        <f>('GDP - GDP (PPP, Current INtl do'!L30/('Population Total - Country Popu'!L29*1000))</f>
        <v>4070.6737605528397</v>
      </c>
      <c r="L29" s="18">
        <f>('GDP - GDP (PPP, Current INtl do'!M30/('Population Total - Country Popu'!M29*1000))</f>
        <v>4377.7431486427968</v>
      </c>
      <c r="M29" s="18">
        <f>('GDP - GDP (PPP, Current INtl do'!N30/('Population Total - Country Popu'!N29*1000))</f>
        <v>4364.082805458489</v>
      </c>
      <c r="N29" s="18">
        <f>('GDP - GDP (PPP, Current INtl do'!O30/('Population Total - Country Popu'!O29*1000))</f>
        <v>4553.1794839169397</v>
      </c>
      <c r="O29" s="18">
        <f>('GDP - GDP (PPP, Current INtl do'!P30/('Population Total - Country Popu'!P29*1000))</f>
        <v>4859.0390012264397</v>
      </c>
      <c r="P29" s="18">
        <f>('GDP - GDP (PPP, Current INtl do'!Q30/('Population Total - Country Popu'!Q29*1000))</f>
        <v>5201.5561132339189</v>
      </c>
      <c r="Q29" s="18">
        <f>('GDP - GDP (PPP, Current INtl do'!R30/('Population Total - Country Popu'!R29*1000))</f>
        <v>5643.1408386369403</v>
      </c>
      <c r="R29" s="18">
        <f>('GDP - GDP (PPP, Current INtl do'!S30/('Population Total - Country Popu'!S29*1000))</f>
        <v>6204.3868861590427</v>
      </c>
      <c r="S29" s="18">
        <f>('GDP - GDP (PPP, Current INtl do'!T30/('Population Total - Country Popu'!T29*1000))</f>
        <v>6747.4805887259681</v>
      </c>
      <c r="T29" s="18">
        <f>('GDP - GDP (PPP, Current INtl do'!U30/('Population Total - Country Popu'!U29*1000))</f>
        <v>7235.7357870516871</v>
      </c>
      <c r="U29" s="18">
        <f>('GDP - GDP (PPP, Current INtl do'!V30/('Population Total - Country Popu'!V29*1000))</f>
        <v>7493.7365550249442</v>
      </c>
      <c r="V29" s="18">
        <f>('GDP - GDP (PPP, Current INtl do'!W30/('Population Total - Country Popu'!W29*1000))</f>
        <v>8131.3269771089981</v>
      </c>
      <c r="W29" s="18">
        <f>('GDP - GDP (PPP, Current INtl do'!X30/('Population Total - Country Popu'!X29*1000))</f>
        <v>8924.9368651374552</v>
      </c>
      <c r="X29" s="18">
        <f>('GDP - GDP (PPP, Current INtl do'!Y30/('Population Total - Country Popu'!Y29*1000))</f>
        <v>9839.6442344034876</v>
      </c>
      <c r="Y29" s="18">
        <f>('GDP - GDP (PPP, Current INtl do'!Z30/('Population Total - Country Popu'!Z29*1000))</f>
        <v>10253.032027591858</v>
      </c>
      <c r="Z29" s="18">
        <f>('GDP - GDP (PPP, Current INtl do'!AA30/('Population Total - Country Popu'!AA29*1000))</f>
        <v>10857.460579059712</v>
      </c>
      <c r="AA29" s="18">
        <f>('GDP - GDP (PPP, Current INtl do'!AB30/('Population Total - Country Popu'!AB29*1000))</f>
        <v>11411.178732854996</v>
      </c>
      <c r="AB29" s="19"/>
      <c r="AC29" s="20">
        <f>(AA29-B29)/B29</f>
        <v>3.885877448846907</v>
      </c>
      <c r="AD29" s="19"/>
    </row>
    <row r="30" spans="1:30" ht="22.25" customHeight="1" x14ac:dyDescent="0.2">
      <c r="A30" s="24" t="s">
        <v>29</v>
      </c>
      <c r="B30" s="2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19"/>
      <c r="AC30" s="85"/>
      <c r="AD30" s="19"/>
    </row>
    <row r="31" spans="1:30" ht="22.25" customHeight="1" x14ac:dyDescent="0.2">
      <c r="A31" s="16" t="s">
        <v>30</v>
      </c>
      <c r="B31" s="17">
        <f>('GDP - GDP (PPP, Current INtl do'!C32/('Population Total - Country Popu'!C31*1000))</f>
        <v>55106.669039651286</v>
      </c>
      <c r="C31" s="18">
        <f>('GDP - GDP (PPP, Current INtl do'!D32/('Population Total - Country Popu'!D31*1000))</f>
        <v>57174.935027911626</v>
      </c>
      <c r="D31" s="18">
        <f>('GDP - GDP (PPP, Current INtl do'!E32/('Population Total - Country Popu'!E31*1000))</f>
        <v>59459.207975316509</v>
      </c>
      <c r="E31" s="18">
        <f>('GDP - GDP (PPP, Current INtl do'!F32/('Population Total - Country Popu'!F31*1000))</f>
        <v>59314.752115536816</v>
      </c>
      <c r="F31" s="18">
        <f>('GDP - GDP (PPP, Current INtl do'!G32/('Population Total - Country Popu'!G31*1000))</f>
        <v>60958.475865443383</v>
      </c>
      <c r="G31" s="18">
        <f>('GDP - GDP (PPP, Current INtl do'!H32/('Population Total - Country Popu'!H31*1000))</f>
        <v>63253.794367526811</v>
      </c>
      <c r="H31" s="18">
        <f>('GDP - GDP (PPP, Current INtl do'!I32/('Population Total - Country Popu'!I31*1000))</f>
        <v>64512.905835374891</v>
      </c>
      <c r="I31" s="18">
        <f>('GDP - GDP (PPP, Current INtl do'!J32/('Population Total - Country Popu'!J31*1000))</f>
        <v>63191.829873790448</v>
      </c>
      <c r="J31" s="18">
        <f>('GDP - GDP (PPP, Current INtl do'!K32/('Population Total - Country Popu'!K31*1000))</f>
        <v>62118.192188232148</v>
      </c>
      <c r="K31" s="18">
        <f>('GDP - GDP (PPP, Current INtl do'!L32/('Population Total - Country Popu'!L31*1000))</f>
        <v>63393.912712315607</v>
      </c>
      <c r="L31" s="18">
        <f>('GDP - GDP (PPP, Current INtl do'!M32/('Population Total - Country Popu'!M31*1000))</f>
        <v>65277.931554357863</v>
      </c>
      <c r="M31" s="18">
        <f>('GDP - GDP (PPP, Current INtl do'!N32/('Population Total - Country Popu'!N31*1000))</f>
        <v>67181.154753516996</v>
      </c>
      <c r="N31" s="18">
        <f>('GDP - GDP (PPP, Current INtl do'!O32/('Population Total - Country Popu'!O31*1000))</f>
        <v>69420.265514426763</v>
      </c>
      <c r="O31" s="18">
        <f>('GDP - GDP (PPP, Current INtl do'!P32/('Population Total - Country Popu'!P31*1000))</f>
        <v>71214.107907265134</v>
      </c>
      <c r="P31" s="18">
        <f>('GDP - GDP (PPP, Current INtl do'!Q32/('Population Total - Country Popu'!Q31*1000))</f>
        <v>72115.309699291131</v>
      </c>
      <c r="Q31" s="18">
        <f>('GDP - GDP (PPP, Current INtl do'!R32/('Population Total - Country Popu'!R31*1000))</f>
        <v>73302.779507764732</v>
      </c>
      <c r="R31" s="18">
        <f>('GDP - GDP (PPP, Current INtl do'!S32/('Population Total - Country Popu'!S31*1000))</f>
        <v>77405.146110047295</v>
      </c>
      <c r="S31" s="18">
        <f>('GDP - GDP (PPP, Current INtl do'!T32/('Population Total - Country Popu'!T31*1000))</f>
        <v>78334.641569614381</v>
      </c>
      <c r="T31" s="18">
        <f>('GDP - GDP (PPP, Current INtl do'!U32/('Population Total - Country Popu'!U31*1000))</f>
        <v>76908.96353502784</v>
      </c>
      <c r="U31" s="18">
        <f>('GDP - GDP (PPP, Current INtl do'!V32/('Population Total - Country Popu'!V31*1000))</f>
        <v>74966.370844263147</v>
      </c>
      <c r="V31" s="18">
        <f>('GDP - GDP (PPP, Current INtl do'!W32/('Population Total - Country Popu'!W31*1000))</f>
        <v>76495.069297800321</v>
      </c>
      <c r="W31" s="18">
        <f>('GDP - GDP (PPP, Current INtl do'!X32/('Population Total - Country Popu'!X31*1000))</f>
        <v>79804.460912389783</v>
      </c>
      <c r="X31" s="18">
        <f>('GDP - GDP (PPP, Current INtl do'!Y32/('Population Total - Country Popu'!Y31*1000))</f>
        <v>81021.062920286451</v>
      </c>
      <c r="Y31" s="18">
        <f>('GDP - GDP (PPP, Current INtl do'!Z32/('Population Total - Country Popu'!Z31*1000))</f>
        <v>79422.569567875762</v>
      </c>
      <c r="Z31" s="18">
        <f>('GDP - GDP (PPP, Current INtl do'!AA32/('Population Total - Country Popu'!AA31*1000))</f>
        <v>78011.717046510996</v>
      </c>
      <c r="AA31" s="18">
        <f>('GDP - GDP (PPP, Current INtl do'!AB32/('Population Total - Country Popu'!AB31*1000))</f>
        <v>77307.560668039412</v>
      </c>
      <c r="AB31" s="19"/>
      <c r="AC31" s="20">
        <f>(AA31-B31)/B31</f>
        <v>0.40287123165462541</v>
      </c>
      <c r="AD31" s="19"/>
    </row>
    <row r="32" spans="1:30" ht="22.25" customHeight="1" x14ac:dyDescent="0.2">
      <c r="A32" s="16" t="s">
        <v>31</v>
      </c>
      <c r="B32" s="21"/>
      <c r="C32" s="22"/>
      <c r="D32" s="22"/>
      <c r="E32" s="22">
        <f>('GDP - GDP (PPP, Current INtl do'!F33/('Population Total - Country Popu'!F32*1000))</f>
        <v>702.17506324115868</v>
      </c>
      <c r="F32" s="22">
        <f>('GDP - GDP (PPP, Current INtl do'!G33/('Population Total - Country Popu'!G32*1000))</f>
        <v>755.89306911325059</v>
      </c>
      <c r="G32" s="22">
        <f>('GDP - GDP (PPP, Current INtl do'!H33/('Population Total - Country Popu'!H32*1000))</f>
        <v>795.51947513778305</v>
      </c>
      <c r="H32" s="22">
        <f>('GDP - GDP (PPP, Current INtl do'!I33/('Population Total - Country Popu'!I32*1000))</f>
        <v>829.09389745974431</v>
      </c>
      <c r="I32" s="22">
        <f>('GDP - GDP (PPP, Current INtl do'!J33/('Population Total - Country Popu'!J32*1000))</f>
        <v>866.83685875943559</v>
      </c>
      <c r="J32" s="22">
        <f>('GDP - GDP (PPP, Current INtl do'!K33/('Population Total - Country Popu'!K32*1000))</f>
        <v>897.37830910458706</v>
      </c>
      <c r="K32" s="22">
        <f>('GDP - GDP (PPP, Current INtl do'!L33/('Population Total - Country Popu'!L32*1000))</f>
        <v>996.17771988849915</v>
      </c>
      <c r="L32" s="22">
        <f>('GDP - GDP (PPP, Current INtl do'!M33/('Population Total - Country Popu'!M32*1000))</f>
        <v>1084.3286185027857</v>
      </c>
      <c r="M32" s="22">
        <f>('GDP - GDP (PPP, Current INtl do'!N33/('Population Total - Country Popu'!N32*1000))</f>
        <v>1174.1678847998326</v>
      </c>
      <c r="N32" s="22">
        <f>('GDP - GDP (PPP, Current INtl do'!O33/('Population Total - Country Popu'!O32*1000))</f>
        <v>1248.3062217615602</v>
      </c>
      <c r="O32" s="22">
        <f>('GDP - GDP (PPP, Current INtl do'!P33/('Population Total - Country Popu'!P32*1000))</f>
        <v>1357.4625929774904</v>
      </c>
      <c r="P32" s="22">
        <f>('GDP - GDP (PPP, Current INtl do'!Q33/('Population Total - Country Popu'!Q32*1000))</f>
        <v>1513.8530307063822</v>
      </c>
      <c r="Q32" s="22">
        <f>('GDP - GDP (PPP, Current INtl do'!R33/('Population Total - Country Popu'!R32*1000))</f>
        <v>1742.1778428225728</v>
      </c>
      <c r="R32" s="22">
        <f>('GDP - GDP (PPP, Current INtl do'!S33/('Population Total - Country Popu'!S32*1000))</f>
        <v>1959.9167258955065</v>
      </c>
      <c r="S32" s="22">
        <f>('GDP - GDP (PPP, Current INtl do'!T33/('Population Total - Country Popu'!T32*1000))</f>
        <v>2186.5895014688872</v>
      </c>
      <c r="T32" s="22">
        <f>('GDP - GDP (PPP, Current INtl do'!U33/('Population Total - Country Popu'!U32*1000))</f>
        <v>2345.5683620187297</v>
      </c>
      <c r="U32" s="22">
        <f>('GDP - GDP (PPP, Current INtl do'!V33/('Population Total - Country Popu'!V32*1000))</f>
        <v>2331.4808578908514</v>
      </c>
      <c r="V32" s="22">
        <f>('GDP - GDP (PPP, Current INtl do'!W33/('Population Total - Country Popu'!W32*1000))</f>
        <v>2462.210401379753</v>
      </c>
      <c r="W32" s="22">
        <f>('GDP - GDP (PPP, Current INtl do'!X33/('Population Total - Country Popu'!X32*1000))</f>
        <v>2646.3105529441987</v>
      </c>
      <c r="X32" s="22">
        <f>('GDP - GDP (PPP, Current INtl do'!Y33/('Population Total - Country Popu'!Y32*1000))</f>
        <v>2840.3867552919323</v>
      </c>
      <c r="Y32" s="22">
        <f>('GDP - GDP (PPP, Current INtl do'!Z33/('Population Total - Country Popu'!Z32*1000))</f>
        <v>3046.8108355282379</v>
      </c>
      <c r="Z32" s="22">
        <f>('GDP - GDP (PPP, Current INtl do'!AA33/('Population Total - Country Popu'!AA32*1000))</f>
        <v>3261.8369752592848</v>
      </c>
      <c r="AA32" s="22">
        <f>('GDP - GDP (PPP, Current INtl do'!AB33/('Population Total - Country Popu'!AB32*1000))</f>
        <v>3468.3546009813986</v>
      </c>
      <c r="AB32" s="19"/>
      <c r="AC32" s="23">
        <f>(AA32-E32)/E32</f>
        <v>3.9394442818460056</v>
      </c>
      <c r="AD32" s="19"/>
    </row>
    <row r="33" spans="1:30" ht="22.25" customHeight="1" x14ac:dyDescent="0.2">
      <c r="A33" s="16" t="s">
        <v>32</v>
      </c>
      <c r="B33" s="17">
        <f>('GDP - GDP (PPP, Current INtl do'!C34/('Population Total - Country Popu'!C33*1000))</f>
        <v>2939.2550689692503</v>
      </c>
      <c r="C33" s="18">
        <f>('GDP - GDP (PPP, Current INtl do'!D34/('Population Total - Country Popu'!D33*1000))</f>
        <v>3250.8537438082881</v>
      </c>
      <c r="D33" s="18">
        <f>('GDP - GDP (PPP, Current INtl do'!E34/('Population Total - Country Popu'!E33*1000))</f>
        <v>3504.6743591520112</v>
      </c>
      <c r="E33" s="18">
        <f>('GDP - GDP (PPP, Current INtl do'!F34/('Population Total - Country Popu'!F33*1000))</f>
        <v>3784.8490866077373</v>
      </c>
      <c r="F33" s="18">
        <f>('GDP - GDP (PPP, Current INtl do'!G34/('Population Total - Country Popu'!G33*1000))</f>
        <v>4090.1301731784888</v>
      </c>
      <c r="G33" s="18">
        <f>('GDP - GDP (PPP, Current INtl do'!H34/('Population Total - Country Popu'!H33*1000))</f>
        <v>4455.4428823734188</v>
      </c>
      <c r="H33" s="18">
        <f>('GDP - GDP (PPP, Current INtl do'!I34/('Population Total - Country Popu'!I33*1000))</f>
        <v>4809.5560980675764</v>
      </c>
      <c r="I33" s="18">
        <f>('GDP - GDP (PPP, Current INtl do'!J34/('Population Total - Country Popu'!J33*1000))</f>
        <v>5046.2049359765861</v>
      </c>
      <c r="J33" s="18">
        <f>('GDP - GDP (PPP, Current INtl do'!K34/('Population Total - Country Popu'!K33*1000))</f>
        <v>4367.1757756309935</v>
      </c>
      <c r="K33" s="18">
        <f>('GDP - GDP (PPP, Current INtl do'!L34/('Population Total - Country Popu'!L33*1000))</f>
        <v>4404.9406558987348</v>
      </c>
      <c r="L33" s="18">
        <f>('GDP - GDP (PPP, Current INtl do'!M34/('Population Total - Country Popu'!M33*1000))</f>
        <v>4659.1454106263081</v>
      </c>
      <c r="M33" s="18">
        <f>('GDP - GDP (PPP, Current INtl do'!N34/('Population Total - Country Popu'!N33*1000))</f>
        <v>4868.3227125287021</v>
      </c>
      <c r="N33" s="18">
        <f>('GDP - GDP (PPP, Current INtl do'!O34/('Population Total - Country Popu'!O33*1000))</f>
        <v>5091.7721703887592</v>
      </c>
      <c r="O33" s="18">
        <f>('GDP - GDP (PPP, Current INtl do'!P34/('Population Total - Country Popu'!P33*1000))</f>
        <v>5364.0363111815659</v>
      </c>
      <c r="P33" s="18">
        <f>('GDP - GDP (PPP, Current INtl do'!Q34/('Population Total - Country Popu'!Q33*1000))</f>
        <v>5706.4623380984667</v>
      </c>
      <c r="Q33" s="18">
        <f>('GDP - GDP (PPP, Current INtl do'!R34/('Population Total - Country Popu'!R33*1000))</f>
        <v>6136.9895980757874</v>
      </c>
      <c r="R33" s="18">
        <f>('GDP - GDP (PPP, Current INtl do'!S34/('Population Total - Country Popu'!S33*1000))</f>
        <v>6578.8665422738704</v>
      </c>
      <c r="S33" s="18">
        <f>('GDP - GDP (PPP, Current INtl do'!T34/('Population Total - Country Popu'!T33*1000))</f>
        <v>7081.0236399036867</v>
      </c>
      <c r="T33" s="18">
        <f>('GDP - GDP (PPP, Current INtl do'!U34/('Population Total - Country Popu'!U33*1000))</f>
        <v>7547.2604865951253</v>
      </c>
      <c r="U33" s="18">
        <f>('GDP - GDP (PPP, Current INtl do'!V34/('Population Total - Country Popu'!V33*1000))</f>
        <v>7847.8985815366359</v>
      </c>
      <c r="V33" s="18">
        <f>('GDP - GDP (PPP, Current INtl do'!W34/('Population Total - Country Popu'!W33*1000))</f>
        <v>8326.3491109938004</v>
      </c>
      <c r="W33" s="18">
        <f>('GDP - GDP (PPP, Current INtl do'!X34/('Population Total - Country Popu'!X33*1000))</f>
        <v>8906.8948768758055</v>
      </c>
      <c r="X33" s="18">
        <f>('GDP - GDP (PPP, Current INtl do'!Y34/('Population Total - Country Popu'!Y33*1000))</f>
        <v>9498.6511255734331</v>
      </c>
      <c r="Y33" s="18">
        <f>('GDP - GDP (PPP, Current INtl do'!Z34/('Population Total - Country Popu'!Z33*1000))</f>
        <v>10066.036702649888</v>
      </c>
      <c r="Z33" s="18">
        <f>('GDP - GDP (PPP, Current INtl do'!AA34/('Population Total - Country Popu'!AA33*1000))</f>
        <v>10635.617273067184</v>
      </c>
      <c r="AA33" s="18">
        <f>('GDP - GDP (PPP, Current INtl do'!AB34/('Population Total - Country Popu'!AB33*1000))</f>
        <v>11137.768023770774</v>
      </c>
      <c r="AB33" s="19"/>
      <c r="AC33" s="20">
        <f t="shared" ref="AC33:AC39" si="0">(AA33-B33)/B33</f>
        <v>2.7893165997589349</v>
      </c>
      <c r="AD33" s="19"/>
    </row>
    <row r="34" spans="1:30" ht="22.25" customHeight="1" x14ac:dyDescent="0.2">
      <c r="A34" s="16" t="s">
        <v>33</v>
      </c>
      <c r="B34" s="21">
        <f>('GDP - GDP (PPP, Current INtl do'!C35/('Population Total - Country Popu'!C34*1000))</f>
        <v>1045.699726849801</v>
      </c>
      <c r="C34" s="22">
        <f>('GDP - GDP (PPP, Current INtl do'!D35/('Population Total - Country Popu'!D34*1000))</f>
        <v>1094.6957489040044</v>
      </c>
      <c r="D34" s="22">
        <f>('GDP - GDP (PPP, Current INtl do'!E35/('Population Total - Country Popu'!E34*1000))</f>
        <v>1148.2673729066903</v>
      </c>
      <c r="E34" s="22">
        <f>('GDP - GDP (PPP, Current INtl do'!F35/('Population Total - Country Popu'!F34*1000))</f>
        <v>1210.643546438848</v>
      </c>
      <c r="F34" s="22">
        <f>('GDP - GDP (PPP, Current INtl do'!G35/('Population Total - Country Popu'!G34*1000))</f>
        <v>1302.1020394026859</v>
      </c>
      <c r="G34" s="22">
        <f>('GDP - GDP (PPP, Current INtl do'!H35/('Population Total - Country Popu'!H34*1000))</f>
        <v>1387.6736660732076</v>
      </c>
      <c r="H34" s="22">
        <f>('GDP - GDP (PPP, Current INtl do'!I35/('Population Total - Country Popu'!I34*1000))</f>
        <v>1475.7596980677847</v>
      </c>
      <c r="I34" s="22">
        <f>('GDP - GDP (PPP, Current INtl do'!J35/('Population Total - Country Popu'!J34*1000))</f>
        <v>1569.5485823892093</v>
      </c>
      <c r="J34" s="22">
        <f>('GDP - GDP (PPP, Current INtl do'!K35/('Population Total - Country Popu'!K34*1000))</f>
        <v>1616.5472813904926</v>
      </c>
      <c r="K34" s="22">
        <f>('GDP - GDP (PPP, Current INtl do'!L35/('Population Total - Country Popu'!L34*1000))</f>
        <v>1728.9586335520551</v>
      </c>
      <c r="L34" s="22">
        <f>('GDP - GDP (PPP, Current INtl do'!M35/('Population Total - Country Popu'!M34*1000))</f>
        <v>1839.5912460412596</v>
      </c>
      <c r="M34" s="22">
        <f>('GDP - GDP (PPP, Current INtl do'!N35/('Population Total - Country Popu'!N34*1000))</f>
        <v>1959.899606701671</v>
      </c>
      <c r="N34" s="22">
        <f>('GDP - GDP (PPP, Current INtl do'!O35/('Population Total - Country Popu'!O34*1000))</f>
        <v>2079.2596634892157</v>
      </c>
      <c r="O34" s="22">
        <f>('GDP - GDP (PPP, Current INtl do'!P35/('Population Total - Country Popu'!P34*1000))</f>
        <v>2219.7619653521319</v>
      </c>
      <c r="P34" s="22">
        <f>('GDP - GDP (PPP, Current INtl do'!Q35/('Population Total - Country Popu'!Q34*1000))</f>
        <v>2391.7531322643026</v>
      </c>
      <c r="Q34" s="22">
        <f>('GDP - GDP (PPP, Current INtl do'!R35/('Population Total - Country Popu'!R34*1000))</f>
        <v>2602.1691323299169</v>
      </c>
      <c r="R34" s="22">
        <f>('GDP - GDP (PPP, Current INtl do'!S35/('Population Total - Country Popu'!S34*1000))</f>
        <v>2861.4113930699218</v>
      </c>
      <c r="S34" s="22">
        <f>('GDP - GDP (PPP, Current INtl do'!T35/('Population Total - Country Popu'!T34*1000))</f>
        <v>3099.2239391182025</v>
      </c>
      <c r="T34" s="22">
        <f>('GDP - GDP (PPP, Current INtl do'!U35/('Population Total - Country Popu'!U34*1000))</f>
        <v>3337.3541738909707</v>
      </c>
      <c r="U34" s="22">
        <f>('GDP - GDP (PPP, Current INtl do'!V35/('Population Total - Country Popu'!V34*1000))</f>
        <v>3540.5627927961518</v>
      </c>
      <c r="V34" s="22">
        <f>('GDP - GDP (PPP, Current INtl do'!W35/('Population Total - Country Popu'!W34*1000))</f>
        <v>3811.5566279176314</v>
      </c>
      <c r="W34" s="22">
        <f>('GDP - GDP (PPP, Current INtl do'!X35/('Population Total - Country Popu'!X34*1000))</f>
        <v>4122.4086964327216</v>
      </c>
      <c r="X34" s="22">
        <f>('GDP - GDP (PPP, Current INtl do'!Y35/('Population Total - Country Popu'!Y34*1000))</f>
        <v>4450.0150737243603</v>
      </c>
      <c r="Y34" s="22">
        <f>('GDP - GDP (PPP, Current INtl do'!Z35/('Population Total - Country Popu'!Z34*1000))</f>
        <v>4815.313211125761</v>
      </c>
      <c r="Z34" s="22">
        <f>('GDP - GDP (PPP, Current INtl do'!AA35/('Population Total - Country Popu'!AA34*1000))</f>
        <v>5175.1597593345587</v>
      </c>
      <c r="AA34" s="22">
        <f>('GDP - GDP (PPP, Current INtl do'!AB35/('Population Total - Country Popu'!AB34*1000))</f>
        <v>5514.5393990434623</v>
      </c>
      <c r="AB34" s="19"/>
      <c r="AC34" s="23">
        <f t="shared" si="0"/>
        <v>4.273540058823734</v>
      </c>
      <c r="AD34" s="19"/>
    </row>
    <row r="35" spans="1:30" ht="22.25" customHeight="1" x14ac:dyDescent="0.2">
      <c r="A35" s="16" t="s">
        <v>34</v>
      </c>
      <c r="B35" s="17">
        <f>('GDP - GDP (PPP, Current INtl do'!C36/('Population Total - Country Popu'!C35*1000))</f>
        <v>6755.1751954137335</v>
      </c>
      <c r="C35" s="18">
        <f>('GDP - GDP (PPP, Current INtl do'!D36/('Population Total - Country Popu'!D35*1000))</f>
        <v>7442.3691257798346</v>
      </c>
      <c r="D35" s="18">
        <f>('GDP - GDP (PPP, Current INtl do'!E36/('Population Total - Country Popu'!E35*1000))</f>
        <v>8074.7300331759907</v>
      </c>
      <c r="E35" s="18">
        <f>('GDP - GDP (PPP, Current INtl do'!F36/('Population Total - Country Popu'!F35*1000))</f>
        <v>8856.125603740551</v>
      </c>
      <c r="F35" s="18">
        <f>('GDP - GDP (PPP, Current INtl do'!G36/('Population Total - Country Popu'!G35*1000))</f>
        <v>9630.4397733902915</v>
      </c>
      <c r="G35" s="18">
        <f>('GDP - GDP (PPP, Current INtl do'!H36/('Population Total - Country Popu'!H35*1000))</f>
        <v>10527.750589760792</v>
      </c>
      <c r="H35" s="18">
        <f>('GDP - GDP (PPP, Current INtl do'!I36/('Population Total - Country Popu'!I35*1000))</f>
        <v>11495.476955194355</v>
      </c>
      <c r="I35" s="18">
        <f>('GDP - GDP (PPP, Current INtl do'!J36/('Population Total - Country Popu'!J35*1000))</f>
        <v>12234.214373775691</v>
      </c>
      <c r="J35" s="18">
        <f>('GDP - GDP (PPP, Current INtl do'!K36/('Population Total - Country Popu'!K35*1000))</f>
        <v>11175.488677673415</v>
      </c>
      <c r="K35" s="18">
        <f>('GDP - GDP (PPP, Current INtl do'!L36/('Population Total - Country Popu'!L35*1000))</f>
        <v>11758.357146464046</v>
      </c>
      <c r="L35" s="18">
        <f>('GDP - GDP (PPP, Current INtl do'!M36/('Population Total - Country Popu'!M35*1000))</f>
        <v>12797.830067923855</v>
      </c>
      <c r="M35" s="18">
        <f>('GDP - GDP (PPP, Current INtl do'!N36/('Population Total - Country Popu'!N35*1000))</f>
        <v>12879.534396325276</v>
      </c>
      <c r="N35" s="18">
        <f>('GDP - GDP (PPP, Current INtl do'!O36/('Population Total - Country Popu'!O35*1000))</f>
        <v>13506.757567148466</v>
      </c>
      <c r="O35" s="18">
        <f>('GDP - GDP (PPP, Current INtl do'!P36/('Population Total - Country Popu'!P35*1000))</f>
        <v>14294.238376561991</v>
      </c>
      <c r="P35" s="18">
        <f>('GDP - GDP (PPP, Current INtl do'!Q36/('Population Total - Country Popu'!Q35*1000))</f>
        <v>15390.511317215427</v>
      </c>
      <c r="Q35" s="18">
        <f>('GDP - GDP (PPP, Current INtl do'!R36/('Population Total - Country Popu'!R35*1000))</f>
        <v>16423.276680835905</v>
      </c>
      <c r="R35" s="18">
        <f>('GDP - GDP (PPP, Current INtl do'!S36/('Population Total - Country Popu'!S35*1000))</f>
        <v>17544.653092451503</v>
      </c>
      <c r="S35" s="18">
        <f>('GDP - GDP (PPP, Current INtl do'!T36/('Population Total - Country Popu'!T35*1000))</f>
        <v>19351.676697695177</v>
      </c>
      <c r="T35" s="18">
        <f>('GDP - GDP (PPP, Current INtl do'!U36/('Population Total - Country Popu'!U35*1000))</f>
        <v>20021.892678568991</v>
      </c>
      <c r="U35" s="18">
        <f>('GDP - GDP (PPP, Current INtl do'!V36/('Population Total - Country Popu'!V35*1000))</f>
        <v>19319.075167097479</v>
      </c>
      <c r="V35" s="18">
        <f>('GDP - GDP (PPP, Current INtl do'!W36/('Population Total - Country Popu'!W35*1000))</f>
        <v>20560.586850126707</v>
      </c>
      <c r="W35" s="18">
        <f>('GDP - GDP (PPP, Current INtl do'!X36/('Population Total - Country Popu'!X35*1000))</f>
        <v>21724.896495489669</v>
      </c>
      <c r="X35" s="18">
        <f>('GDP - GDP (PPP, Current INtl do'!Y36/('Population Total - Country Popu'!Y35*1000))</f>
        <v>22952.408844670565</v>
      </c>
      <c r="Y35" s="18">
        <f>('GDP - GDP (PPP, Current INtl do'!Z36/('Population Total - Country Popu'!Z35*1000))</f>
        <v>24025.688201398829</v>
      </c>
      <c r="Z35" s="18">
        <f>('GDP - GDP (PPP, Current INtl do'!AA36/('Population Total - Country Popu'!AA35*1000))</f>
        <v>25521.652110315445</v>
      </c>
      <c r="AA35" s="18">
        <f>('GDP - GDP (PPP, Current INtl do'!AB36/('Population Total - Country Popu'!AB35*1000))</f>
        <v>26668.976842664651</v>
      </c>
      <c r="AB35" s="19"/>
      <c r="AC35" s="20">
        <f t="shared" si="0"/>
        <v>2.9479326695732366</v>
      </c>
      <c r="AD35" s="19"/>
    </row>
    <row r="36" spans="1:30" ht="22.25" customHeight="1" x14ac:dyDescent="0.2">
      <c r="A36" s="16" t="s">
        <v>35</v>
      </c>
      <c r="B36" s="21">
        <f>('GDP - GDP (PPP, Current INtl do'!C37/('Population Total - Country Popu'!C36*1000))</f>
        <v>463.14352924794105</v>
      </c>
      <c r="C36" s="22">
        <f>('GDP - GDP (PPP, Current INtl do'!D37/('Population Total - Country Popu'!D36*1000))</f>
        <v>468.12212301841851</v>
      </c>
      <c r="D36" s="22">
        <f>('GDP - GDP (PPP, Current INtl do'!E37/('Population Total - Country Popu'!E36*1000))</f>
        <v>517.31040220405202</v>
      </c>
      <c r="E36" s="22">
        <f>('GDP - GDP (PPP, Current INtl do'!F37/('Population Total - Country Popu'!F36*1000))</f>
        <v>553.56017927713253</v>
      </c>
      <c r="F36" s="22">
        <f>('GDP - GDP (PPP, Current INtl do'!G37/('Population Total - Country Popu'!G36*1000))</f>
        <v>599.00941620065521</v>
      </c>
      <c r="G36" s="22">
        <f>('GDP - GDP (PPP, Current INtl do'!H37/('Population Total - Country Popu'!H36*1000))</f>
        <v>644.69915277719122</v>
      </c>
      <c r="H36" s="22">
        <f>('GDP - GDP (PPP, Current INtl do'!I37/('Population Total - Country Popu'!I36*1000))</f>
        <v>688.7050174033493</v>
      </c>
      <c r="I36" s="22">
        <f>('GDP - GDP (PPP, Current INtl do'!J37/('Population Total - Country Popu'!J36*1000))</f>
        <v>729.42335108366046</v>
      </c>
      <c r="J36" s="22">
        <f>('GDP - GDP (PPP, Current INtl do'!K37/('Population Total - Country Popu'!K36*1000))</f>
        <v>769.75568806254034</v>
      </c>
      <c r="K36" s="22">
        <f>('GDP - GDP (PPP, Current INtl do'!L37/('Population Total - Country Popu'!L36*1000))</f>
        <v>856.12985765417886</v>
      </c>
      <c r="L36" s="22">
        <f>('GDP - GDP (PPP, Current INtl do'!M37/('Population Total - Country Popu'!M36*1000))</f>
        <v>985.13946732630711</v>
      </c>
      <c r="M36" s="22">
        <f>('GDP - GDP (PPP, Current INtl do'!N37/('Population Total - Country Popu'!N36*1000))</f>
        <v>1111.7718720814719</v>
      </c>
      <c r="N36" s="22">
        <f>('GDP - GDP (PPP, Current INtl do'!O37/('Population Total - Country Popu'!O36*1000))</f>
        <v>1255.1663153788197</v>
      </c>
      <c r="O36" s="22">
        <f>('GDP - GDP (PPP, Current INtl do'!P37/('Population Total - Country Popu'!P36*1000))</f>
        <v>1448.1356825738746</v>
      </c>
      <c r="P36" s="22">
        <f>('GDP - GDP (PPP, Current INtl do'!Q37/('Population Total - Country Popu'!Q36*1000))</f>
        <v>1679.6950893227083</v>
      </c>
      <c r="Q36" s="22">
        <f>('GDP - GDP (PPP, Current INtl do'!R37/('Population Total - Country Popu'!R36*1000))</f>
        <v>1956.9853649896372</v>
      </c>
      <c r="R36" s="22">
        <f>('GDP - GDP (PPP, Current INtl do'!S37/('Population Total - Country Popu'!S36*1000))</f>
        <v>2266.4605517848318</v>
      </c>
      <c r="S36" s="22">
        <f>('GDP - GDP (PPP, Current INtl do'!T37/('Population Total - Country Popu'!T36*1000))</f>
        <v>2588.9263803602039</v>
      </c>
      <c r="T36" s="22">
        <f>('GDP - GDP (PPP, Current INtl do'!U37/('Population Total - Country Popu'!U36*1000))</f>
        <v>2890.8003110574259</v>
      </c>
      <c r="U36" s="22">
        <f>('GDP - GDP (PPP, Current INtl do'!V37/('Population Total - Country Popu'!V36*1000))</f>
        <v>3197.1833936450294</v>
      </c>
      <c r="V36" s="22">
        <f>('GDP - GDP (PPP, Current INtl do'!W37/('Population Total - Country Popu'!W36*1000))</f>
        <v>3521.3111370573106</v>
      </c>
      <c r="W36" s="22">
        <f>('GDP - GDP (PPP, Current INtl do'!X37/('Population Total - Country Popu'!X36*1000))</f>
        <v>3764.5255200077077</v>
      </c>
      <c r="X36" s="22">
        <f>('GDP - GDP (PPP, Current INtl do'!Y37/('Population Total - Country Popu'!Y36*1000))</f>
        <v>4080.233858240792</v>
      </c>
      <c r="Y36" s="22">
        <f>('GDP - GDP (PPP, Current INtl do'!Z37/('Population Total - Country Popu'!Z36*1000))</f>
        <v>4456.4864024521039</v>
      </c>
      <c r="Z36" s="22">
        <f>('GDP - GDP (PPP, Current INtl do'!AA37/('Population Total - Country Popu'!AA36*1000))</f>
        <v>4856.8291922369663</v>
      </c>
      <c r="AA36" s="22">
        <f>('GDP - GDP (PPP, Current INtl do'!AB37/('Population Total - Country Popu'!AB36*1000))</f>
        <v>5223.8811908900971</v>
      </c>
      <c r="AB36" s="19"/>
      <c r="AC36" s="23">
        <f t="shared" si="0"/>
        <v>10.279184229071944</v>
      </c>
      <c r="AD36" s="19"/>
    </row>
    <row r="37" spans="1:30" ht="22.25" customHeight="1" x14ac:dyDescent="0.2">
      <c r="A37" s="16" t="s">
        <v>36</v>
      </c>
      <c r="B37" s="17">
        <f>('GDP - GDP (PPP, Current INtl do'!C38/('Population Total - Country Popu'!C37*1000))</f>
        <v>2591.8574669999452</v>
      </c>
      <c r="C37" s="18">
        <f>('GDP - GDP (PPP, Current INtl do'!D38/('Population Total - Country Popu'!D37*1000))</f>
        <v>2598.5858959116913</v>
      </c>
      <c r="D37" s="18">
        <f>('GDP - GDP (PPP, Current INtl do'!E38/('Population Total - Country Popu'!E37*1000))</f>
        <v>2604.3889832577242</v>
      </c>
      <c r="E37" s="18">
        <f>('GDP - GDP (PPP, Current INtl do'!F38/('Population Total - Country Popu'!F37*1000))</f>
        <v>2660.5633308485067</v>
      </c>
      <c r="F37" s="18">
        <f>('GDP - GDP (PPP, Current INtl do'!G38/('Population Total - Country Popu'!G37*1000))</f>
        <v>2772.4654667940445</v>
      </c>
      <c r="G37" s="18">
        <f>('GDP - GDP (PPP, Current INtl do'!H38/('Population Total - Country Popu'!H37*1000))</f>
        <v>2896.4820427883833</v>
      </c>
      <c r="H37" s="18">
        <f>('GDP - GDP (PPP, Current INtl do'!I38/('Population Total - Country Popu'!I37*1000))</f>
        <v>3052.5724325585461</v>
      </c>
      <c r="I37" s="18">
        <f>('GDP - GDP (PPP, Current INtl do'!J38/('Population Total - Country Popu'!J37*1000))</f>
        <v>3194.1979790554637</v>
      </c>
      <c r="J37" s="18">
        <f>('GDP - GDP (PPP, Current INtl do'!K38/('Population Total - Country Popu'!K37*1000))</f>
        <v>3140.6798597093962</v>
      </c>
      <c r="K37" s="18">
        <f>('GDP - GDP (PPP, Current INtl do'!L38/('Population Total - Country Popu'!L37*1000))</f>
        <v>3216.7521021053885</v>
      </c>
      <c r="L37" s="18">
        <f>('GDP - GDP (PPP, Current INtl do'!M38/('Population Total - Country Popu'!M37*1000))</f>
        <v>3362.7936718749474</v>
      </c>
      <c r="M37" s="18">
        <f>('GDP - GDP (PPP, Current INtl do'!N38/('Population Total - Country Popu'!N37*1000))</f>
        <v>3465.5063936332681</v>
      </c>
      <c r="N37" s="18">
        <f>('GDP - GDP (PPP, Current INtl do'!O38/('Population Total - Country Popu'!O37*1000))</f>
        <v>3572.3915323913839</v>
      </c>
      <c r="O37" s="18">
        <f>('GDP - GDP (PPP, Current INtl do'!P38/('Population Total - Country Popu'!P37*1000))</f>
        <v>3748.2849065082974</v>
      </c>
      <c r="P37" s="18">
        <f>('GDP - GDP (PPP, Current INtl do'!Q38/('Population Total - Country Popu'!Q37*1000))</f>
        <v>4029.9756673209222</v>
      </c>
      <c r="Q37" s="18">
        <f>('GDP - GDP (PPP, Current INtl do'!R38/('Population Total - Country Popu'!R37*1000))</f>
        <v>4277.6321682072603</v>
      </c>
      <c r="R37" s="18">
        <f>('GDP - GDP (PPP, Current INtl do'!S38/('Population Total - Country Popu'!S37*1000))</f>
        <v>4558.1061686615603</v>
      </c>
      <c r="S37" s="18">
        <f>('GDP - GDP (PPP, Current INtl do'!T38/('Population Total - Country Popu'!T37*1000))</f>
        <v>4904.3265638829407</v>
      </c>
      <c r="T37" s="18">
        <f>('GDP - GDP (PPP, Current INtl do'!U38/('Population Total - Country Popu'!U37*1000))</f>
        <v>5122.0316632399918</v>
      </c>
      <c r="U37" s="18">
        <f>('GDP - GDP (PPP, Current INtl do'!V38/('Population Total - Country Popu'!V37*1000))</f>
        <v>5134.1250425894768</v>
      </c>
      <c r="V37" s="18">
        <f>('GDP - GDP (PPP, Current INtl do'!W38/('Population Total - Country Popu'!W37*1000))</f>
        <v>5500.2061214704618</v>
      </c>
      <c r="W37" s="18">
        <f>('GDP - GDP (PPP, Current INtl do'!X38/('Population Total - Country Popu'!X37*1000))</f>
        <v>5720.7107671352878</v>
      </c>
      <c r="X37" s="18">
        <f>('GDP - GDP (PPP, Current INtl do'!Y38/('Population Total - Country Popu'!Y37*1000))</f>
        <v>6109.1890613545647</v>
      </c>
      <c r="Y37" s="18">
        <f>('GDP - GDP (PPP, Current INtl do'!Z38/('Population Total - Country Popu'!Z37*1000))</f>
        <v>6532.4231706425317</v>
      </c>
      <c r="Z37" s="18">
        <f>('GDP - GDP (PPP, Current INtl do'!AA38/('Population Total - Country Popu'!AA37*1000))</f>
        <v>6942.7684213836565</v>
      </c>
      <c r="AA37" s="18">
        <f>('GDP - GDP (PPP, Current INtl do'!AB38/('Population Total - Country Popu'!AB37*1000))</f>
        <v>7307.2346820172306</v>
      </c>
      <c r="AB37" s="19"/>
      <c r="AC37" s="20">
        <f t="shared" si="0"/>
        <v>1.8193042152411636</v>
      </c>
      <c r="AD37" s="19"/>
    </row>
    <row r="38" spans="1:30" ht="22.25" customHeight="1" x14ac:dyDescent="0.2">
      <c r="A38" s="16" t="s">
        <v>37</v>
      </c>
      <c r="B38" s="21">
        <f>('GDP - GDP (PPP, Current INtl do'!C39/('Population Total - Country Popu'!C38*1000))</f>
        <v>22396.775522225649</v>
      </c>
      <c r="C38" s="22">
        <f>('GDP - GDP (PPP, Current INtl do'!D39/('Population Total - Country Popu'!D38*1000))</f>
        <v>24020.781553604604</v>
      </c>
      <c r="D38" s="22">
        <f>('GDP - GDP (PPP, Current INtl do'!E39/('Population Total - Country Popu'!E38*1000))</f>
        <v>25543.353245629885</v>
      </c>
      <c r="E38" s="22">
        <f>('GDP - GDP (PPP, Current INtl do'!F39/('Population Total - Country Popu'!F38*1000))</f>
        <v>28299.672247319442</v>
      </c>
      <c r="F38" s="22">
        <f>('GDP - GDP (PPP, Current INtl do'!G39/('Population Total - Country Popu'!G38*1000))</f>
        <v>31132.524210729804</v>
      </c>
      <c r="G38" s="22">
        <f>('GDP - GDP (PPP, Current INtl do'!H39/('Population Total - Country Popu'!H38*1000))</f>
        <v>33097.473005562701</v>
      </c>
      <c r="H38" s="22">
        <f>('GDP - GDP (PPP, Current INtl do'!I39/('Population Total - Country Popu'!I38*1000))</f>
        <v>35356.912245029358</v>
      </c>
      <c r="I38" s="22">
        <f>('GDP - GDP (PPP, Current INtl do'!J39/('Population Total - Country Popu'!J38*1000))</f>
        <v>38058.860877562605</v>
      </c>
      <c r="J38" s="22">
        <f>('GDP - GDP (PPP, Current INtl do'!K39/('Population Total - Country Popu'!K38*1000))</f>
        <v>36780.125808230834</v>
      </c>
      <c r="K38" s="22">
        <f>('GDP - GDP (PPP, Current INtl do'!L39/('Population Total - Country Popu'!L38*1000))</f>
        <v>38717.499127355215</v>
      </c>
      <c r="L38" s="22">
        <f>('GDP - GDP (PPP, Current INtl do'!M39/('Population Total - Country Popu'!M38*1000))</f>
        <v>42076.242146229939</v>
      </c>
      <c r="M38" s="22">
        <f>('GDP - GDP (PPP, Current INtl do'!N39/('Population Total - Country Popu'!N38*1000))</f>
        <v>41512.781726820685</v>
      </c>
      <c r="N38" s="22">
        <f>('GDP - GDP (PPP, Current INtl do'!O39/('Population Total - Country Popu'!O38*1000))</f>
        <v>42725.196525801308</v>
      </c>
      <c r="O38" s="22">
        <f>('GDP - GDP (PPP, Current INtl do'!P39/('Population Total - Country Popu'!P38*1000))</f>
        <v>44237.169829589686</v>
      </c>
      <c r="P38" s="22">
        <f>('GDP - GDP (PPP, Current INtl do'!Q39/('Population Total - Country Popu'!Q38*1000))</f>
        <v>48428.23112790718</v>
      </c>
      <c r="Q38" s="22">
        <f>('GDP - GDP (PPP, Current INtl do'!R39/('Population Total - Country Popu'!R38*1000))</f>
        <v>52284.015847895353</v>
      </c>
      <c r="R38" s="22">
        <f>('GDP - GDP (PPP, Current INtl do'!S39/('Population Total - Country Popu'!S38*1000))</f>
        <v>57164.786910191659</v>
      </c>
      <c r="S38" s="22">
        <f>('GDP - GDP (PPP, Current INtl do'!T39/('Population Total - Country Popu'!T38*1000))</f>
        <v>62436.563400562045</v>
      </c>
      <c r="T38" s="22">
        <f>('GDP - GDP (PPP, Current INtl do'!U39/('Population Total - Country Popu'!U38*1000))</f>
        <v>63235.826335927326</v>
      </c>
      <c r="U38" s="22">
        <f>('GDP - GDP (PPP, Current INtl do'!V39/('Population Total - Country Popu'!V38*1000))</f>
        <v>61864.415217928174</v>
      </c>
      <c r="V38" s="22">
        <f>('GDP - GDP (PPP, Current INtl do'!W39/('Population Total - Country Popu'!W38*1000))</f>
        <v>70529.574732404144</v>
      </c>
      <c r="W38" s="22">
        <f>('GDP - GDP (PPP, Current INtl do'!X39/('Population Total - Country Popu'!X38*1000))</f>
        <v>74790.256988059147</v>
      </c>
      <c r="X38" s="22">
        <f>('GDP - GDP (PPP, Current INtl do'!Y39/('Population Total - Country Popu'!Y38*1000))</f>
        <v>77310.572605820271</v>
      </c>
      <c r="Y38" s="22">
        <f>('GDP - GDP (PPP, Current INtl do'!Z39/('Population Total - Country Popu'!Z38*1000))</f>
        <v>80575.968088062305</v>
      </c>
      <c r="Z38" s="22">
        <f>('GDP - GDP (PPP, Current INtl do'!AA39/('Population Total - Country Popu'!AA38*1000))</f>
        <v>83080.506560927257</v>
      </c>
      <c r="AA38" s="22">
        <f>('GDP - GDP (PPP, Current INtl do'!AB39/('Population Total - Country Popu'!AB38*1000))</f>
        <v>84105.928781940718</v>
      </c>
      <c r="AB38" s="19"/>
      <c r="AC38" s="23">
        <f t="shared" si="0"/>
        <v>2.7552695341558167</v>
      </c>
      <c r="AD38" s="19"/>
    </row>
    <row r="39" spans="1:30" ht="22.25" customHeight="1" x14ac:dyDescent="0.2">
      <c r="A39" s="16" t="s">
        <v>38</v>
      </c>
      <c r="B39" s="17">
        <f>('GDP - GDP (PPP, Current INtl do'!C40/('Population Total - Country Popu'!C39*1000))</f>
        <v>4298.5493102502751</v>
      </c>
      <c r="C39" s="18">
        <f>('GDP - GDP (PPP, Current INtl do'!D40/('Population Total - Country Popu'!D39*1000))</f>
        <v>4771.076793546903</v>
      </c>
      <c r="D39" s="18">
        <f>('GDP - GDP (PPP, Current INtl do'!E40/('Population Total - Country Popu'!E39*1000))</f>
        <v>5230.6604498054621</v>
      </c>
      <c r="E39" s="18">
        <f>('GDP - GDP (PPP, Current INtl do'!F40/('Population Total - Country Popu'!F39*1000))</f>
        <v>5756.1347865977286</v>
      </c>
      <c r="F39" s="18">
        <f>('GDP - GDP (PPP, Current INtl do'!G40/('Population Total - Country Popu'!G39*1000))</f>
        <v>6303.0454045651159</v>
      </c>
      <c r="G39" s="18">
        <f>('GDP - GDP (PPP, Current INtl do'!H40/('Population Total - Country Popu'!H39*1000))</f>
        <v>6898.8572969101506</v>
      </c>
      <c r="H39" s="18">
        <f>('GDP - GDP (PPP, Current INtl do'!I40/('Population Total - Country Popu'!I39*1000))</f>
        <v>7349.8444735828989</v>
      </c>
      <c r="I39" s="18">
        <f>('GDP - GDP (PPP, Current INtl do'!J40/('Population Total - Country Popu'!J39*1000))</f>
        <v>7191.9073452894245</v>
      </c>
      <c r="J39" s="18">
        <f>('GDP - GDP (PPP, Current INtl do'!K40/('Population Total - Country Popu'!K39*1000))</f>
        <v>6638.2497912077251</v>
      </c>
      <c r="K39" s="18">
        <f>('GDP - GDP (PPP, Current INtl do'!L40/('Population Total - Country Popu'!L39*1000))</f>
        <v>6965.6533145050344</v>
      </c>
      <c r="L39" s="18">
        <f>('GDP - GDP (PPP, Current INtl do'!M40/('Population Total - Country Popu'!M39*1000))</f>
        <v>7355.6445644331425</v>
      </c>
      <c r="M39" s="18">
        <f>('GDP - GDP (PPP, Current INtl do'!N40/('Population Total - Country Popu'!N39*1000))</f>
        <v>7692.8075653231581</v>
      </c>
      <c r="N39" s="18">
        <f>('GDP - GDP (PPP, Current INtl do'!O40/('Population Total - Country Popu'!O39*1000))</f>
        <v>8196.4439056727351</v>
      </c>
      <c r="O39" s="18">
        <f>('GDP - GDP (PPP, Current INtl do'!P40/('Population Total - Country Popu'!P39*1000))</f>
        <v>8865.0266837890304</v>
      </c>
      <c r="P39" s="18">
        <f>('GDP - GDP (PPP, Current INtl do'!Q40/('Population Total - Country Popu'!Q39*1000))</f>
        <v>9592.5672583596643</v>
      </c>
      <c r="Q39" s="18">
        <f>('GDP - GDP (PPP, Current INtl do'!R40/('Population Total - Country Popu'!R39*1000))</f>
        <v>10241.597829541237</v>
      </c>
      <c r="R39" s="18">
        <f>('GDP - GDP (PPP, Current INtl do'!S40/('Population Total - Country Popu'!S39*1000))</f>
        <v>11026.012606145019</v>
      </c>
      <c r="S39" s="18">
        <f>('GDP - GDP (PPP, Current INtl do'!T40/('Population Total - Country Popu'!T39*1000))</f>
        <v>11899.81536850098</v>
      </c>
      <c r="T39" s="18">
        <f>('GDP - GDP (PPP, Current INtl do'!U40/('Population Total - Country Popu'!U39*1000))</f>
        <v>12322.482546733376</v>
      </c>
      <c r="U39" s="18">
        <f>('GDP - GDP (PPP, Current INtl do'!V40/('Population Total - Country Popu'!V39*1000))</f>
        <v>12307.290809511507</v>
      </c>
      <c r="V39" s="18">
        <f>('GDP - GDP (PPP, Current INtl do'!W40/('Population Total - Country Popu'!W39*1000))</f>
        <v>13367.550744467262</v>
      </c>
      <c r="W39" s="18">
        <f>('GDP - GDP (PPP, Current INtl do'!X40/('Population Total - Country Popu'!X39*1000))</f>
        <v>13721.329261909623</v>
      </c>
      <c r="X39" s="18">
        <f>('GDP - GDP (PPP, Current INtl do'!Y40/('Population Total - Country Popu'!Y39*1000))</f>
        <v>14937.650157008673</v>
      </c>
      <c r="Y39" s="18">
        <f>('GDP - GDP (PPP, Current INtl do'!Z40/('Population Total - Country Popu'!Z39*1000))</f>
        <v>15536.470478474819</v>
      </c>
      <c r="Z39" s="18">
        <f>('GDP - GDP (PPP, Current INtl do'!AA40/('Population Total - Country Popu'!AA39*1000))</f>
        <v>15893.651465782426</v>
      </c>
      <c r="AA39" s="18">
        <f>('GDP - GDP (PPP, Current INtl do'!AB40/('Population Total - Country Popu'!AB39*1000))</f>
        <v>16475.391578960847</v>
      </c>
      <c r="AB39" s="19"/>
      <c r="AC39" s="20">
        <f t="shared" si="0"/>
        <v>2.8327794774096935</v>
      </c>
      <c r="AD39" s="19"/>
    </row>
    <row r="40" spans="1:30" ht="22.25" customHeight="1" x14ac:dyDescent="0.2">
      <c r="A40" s="16" t="s">
        <v>39</v>
      </c>
      <c r="B40" s="21"/>
      <c r="C40" s="22"/>
      <c r="D40" s="22"/>
      <c r="E40" s="22"/>
      <c r="F40" s="22"/>
      <c r="G40" s="22"/>
      <c r="H40" s="22"/>
      <c r="I40" s="22"/>
      <c r="J40" s="22"/>
      <c r="K40" s="22"/>
      <c r="L40" s="22">
        <f>('GDP - GDP (PPP, Current INtl do'!M41/('Population Total - Country Popu'!M40*1000))</f>
        <v>1125.0192309801707</v>
      </c>
      <c r="M40" s="22">
        <f>('GDP - GDP (PPP, Current INtl do'!N41/('Population Total - Country Popu'!N40*1000))</f>
        <v>1312.8502869353501</v>
      </c>
      <c r="N40" s="22">
        <f>('GDP - GDP (PPP, Current INtl do'!O41/('Population Total - Country Popu'!O40*1000))</f>
        <v>1205.6538316915796</v>
      </c>
      <c r="O40" s="22">
        <f>('GDP - GDP (PPP, Current INtl do'!P41/('Population Total - Country Popu'!P40*1000))</f>
        <v>1157.419021797672</v>
      </c>
      <c r="P40" s="22">
        <f>('GDP - GDP (PPP, Current INtl do'!Q41/('Population Total - Country Popu'!Q40*1000))</f>
        <v>1153.2650184122183</v>
      </c>
      <c r="Q40" s="22">
        <f>('GDP - GDP (PPP, Current INtl do'!R41/('Population Total - Country Popu'!R40*1000))</f>
        <v>1227.823745919761</v>
      </c>
      <c r="R40" s="22">
        <f>('GDP - GDP (PPP, Current INtl do'!S41/('Population Total - Country Popu'!S40*1000))</f>
        <v>1167.4419928891944</v>
      </c>
      <c r="S40" s="22">
        <f>('GDP - GDP (PPP, Current INtl do'!T41/('Population Total - Country Popu'!T40*1000))</f>
        <v>1312.5074924828311</v>
      </c>
      <c r="T40" s="22">
        <f>('GDP - GDP (PPP, Current INtl do'!U41/('Population Total - Country Popu'!U40*1000))</f>
        <v>1507.9007190003647</v>
      </c>
      <c r="U40" s="22">
        <f>('GDP - GDP (PPP, Current INtl do'!V41/('Population Total - Country Popu'!V40*1000))</f>
        <v>1693.7223449879586</v>
      </c>
      <c r="V40" s="22">
        <f>('GDP - GDP (PPP, Current INtl do'!W41/('Population Total - Country Popu'!W40*1000))</f>
        <v>1866.7593924387313</v>
      </c>
      <c r="W40" s="22">
        <f>('GDP - GDP (PPP, Current INtl do'!X41/('Population Total - Country Popu'!X40*1000))</f>
        <v>2026.9217441038693</v>
      </c>
      <c r="X40" s="22">
        <f>('GDP - GDP (PPP, Current INtl do'!Y41/('Population Total - Country Popu'!Y40*1000))</f>
        <v>2148.4935829515316</v>
      </c>
      <c r="Y40" s="22">
        <f>('GDP - GDP (PPP, Current INtl do'!Z41/('Population Total - Country Popu'!Z40*1000))</f>
        <v>2208.3096941751296</v>
      </c>
      <c r="Z40" s="22">
        <f>('GDP - GDP (PPP, Current INtl do'!AA41/('Population Total - Country Popu'!AA40*1000))</f>
        <v>2340.348729060087</v>
      </c>
      <c r="AA40" s="22">
        <f>('GDP - GDP (PPP, Current INtl do'!AB41/('Population Total - Country Popu'!AB40*1000))</f>
        <v>2423.0761117744273</v>
      </c>
      <c r="AB40" s="19"/>
      <c r="AC40" s="23">
        <f>(AA40-L40)/L40</f>
        <v>1.1538086150432532</v>
      </c>
      <c r="AD40" s="19"/>
    </row>
    <row r="41" spans="1:30" ht="22.25" customHeight="1" x14ac:dyDescent="0.2">
      <c r="A41" s="16" t="s">
        <v>40</v>
      </c>
      <c r="B41" s="17">
        <f>('GDP - GDP (PPP, Current INtl do'!C42/('Population Total - Country Popu'!C41*1000))</f>
        <v>929.49870840899382</v>
      </c>
      <c r="C41" s="18">
        <f>('GDP - GDP (PPP, Current INtl do'!D42/('Population Total - Country Popu'!D41*1000))</f>
        <v>996.10578741036579</v>
      </c>
      <c r="D41" s="18">
        <f>('GDP - GDP (PPP, Current INtl do'!E42/('Population Total - Country Popu'!E41*1000))</f>
        <v>1083.868316626312</v>
      </c>
      <c r="E41" s="18">
        <f>('GDP - GDP (PPP, Current INtl do'!F42/('Population Total - Country Popu'!F41*1000))</f>
        <v>1175.3045195788761</v>
      </c>
      <c r="F41" s="18">
        <f>('GDP - GDP (PPP, Current INtl do'!G42/('Population Total - Country Popu'!G41*1000))</f>
        <v>1282.205899380612</v>
      </c>
      <c r="G41" s="18">
        <f>('GDP - GDP (PPP, Current INtl do'!H42/('Population Total - Country Popu'!H41*1000))</f>
        <v>1409.837098570154</v>
      </c>
      <c r="H41" s="18">
        <f>('GDP - GDP (PPP, Current INtl do'!I42/('Population Total - Country Popu'!I41*1000))</f>
        <v>1546.3261535510114</v>
      </c>
      <c r="I41" s="18">
        <f>('GDP - GDP (PPP, Current INtl do'!J42/('Population Total - Country Popu'!J41*1000))</f>
        <v>1678.5585178685239</v>
      </c>
      <c r="J41" s="18">
        <f>('GDP - GDP (PPP, Current INtl do'!K42/('Population Total - Country Popu'!K41*1000))</f>
        <v>1773.2244295950582</v>
      </c>
      <c r="K41" s="18">
        <f>('GDP - GDP (PPP, Current INtl do'!L42/('Population Total - Country Popu'!L41*1000))</f>
        <v>1865.3951837222698</v>
      </c>
      <c r="L41" s="18">
        <f>('GDP - GDP (PPP, Current INtl do'!M42/('Population Total - Country Popu'!M41*1000))</f>
        <v>2015.6730320234249</v>
      </c>
      <c r="M41" s="18">
        <f>('GDP - GDP (PPP, Current INtl do'!N42/('Population Total - Country Popu'!N41*1000))</f>
        <v>2166.7534844481906</v>
      </c>
      <c r="N41" s="18">
        <f>('GDP - GDP (PPP, Current INtl do'!O42/('Population Total - Country Popu'!O41*1000))</f>
        <v>2315.8677813621289</v>
      </c>
      <c r="O41" s="18">
        <f>('GDP - GDP (PPP, Current INtl do'!P42/('Population Total - Country Popu'!P41*1000))</f>
        <v>2500.6208346701833</v>
      </c>
      <c r="P41" s="18">
        <f>('GDP - GDP (PPP, Current INtl do'!Q42/('Population Total - Country Popu'!Q41*1000))</f>
        <v>2736.81844247147</v>
      </c>
      <c r="Q41" s="18">
        <f>('GDP - GDP (PPP, Current INtl do'!R42/('Population Total - Country Popu'!R41*1000))</f>
        <v>3009.5760972887074</v>
      </c>
      <c r="R41" s="18">
        <f>('GDP - GDP (PPP, Current INtl do'!S42/('Population Total - Country Popu'!S41*1000))</f>
        <v>3287.5366679512567</v>
      </c>
      <c r="S41" s="18">
        <f>('GDP - GDP (PPP, Current INtl do'!T42/('Population Total - Country Popu'!T41*1000))</f>
        <v>3582.0239789711741</v>
      </c>
      <c r="T41" s="18">
        <f>('GDP - GDP (PPP, Current INtl do'!U42/('Population Total - Country Popu'!U41*1000))</f>
        <v>3823.031095487011</v>
      </c>
      <c r="U41" s="18">
        <f>('GDP - GDP (PPP, Current INtl do'!V42/('Population Total - Country Popu'!V41*1000))</f>
        <v>4021.7426848775103</v>
      </c>
      <c r="V41" s="18">
        <f>('GDP - GDP (PPP, Current INtl do'!W42/('Population Total - Country Popu'!W41*1000))</f>
        <v>4291.134875034274</v>
      </c>
      <c r="W41" s="18">
        <f>('GDP - GDP (PPP, Current INtl do'!X42/('Population Total - Country Popu'!X41*1000))</f>
        <v>4608.1721357901351</v>
      </c>
      <c r="X41" s="18">
        <f>('GDP - GDP (PPP, Current INtl do'!Y42/('Population Total - Country Popu'!Y41*1000))</f>
        <v>4891.3380116501821</v>
      </c>
      <c r="Y41" s="18">
        <f>('GDP - GDP (PPP, Current INtl do'!Z42/('Population Total - Country Popu'!Z41*1000))</f>
        <v>5189.2955706843959</v>
      </c>
      <c r="Z41" s="18">
        <f>('GDP - GDP (PPP, Current INtl do'!AA42/('Population Total - Country Popu'!AA41*1000))</f>
        <v>5545.7652302754395</v>
      </c>
      <c r="AA41" s="18">
        <f>('GDP - GDP (PPP, Current INtl do'!AB42/('Population Total - Country Popu'!AB41*1000))</f>
        <v>5926.1127672783286</v>
      </c>
      <c r="AB41" s="19"/>
      <c r="AC41" s="20">
        <f>(AA41-B41)/B41</f>
        <v>5.3756008627725258</v>
      </c>
      <c r="AD41" s="19"/>
    </row>
    <row r="42" spans="1:30" ht="22.25" customHeight="1" x14ac:dyDescent="0.2">
      <c r="A42" s="24" t="s">
        <v>41</v>
      </c>
      <c r="B42" s="25"/>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19"/>
      <c r="AC42" s="85"/>
      <c r="AD42" s="19"/>
    </row>
    <row r="43" spans="1:30" ht="22.25" customHeight="1" x14ac:dyDescent="0.2">
      <c r="A43" s="16" t="s">
        <v>42</v>
      </c>
      <c r="B43" s="17">
        <f>('GDP - GDP (PPP, Current INtl do'!C44/('Population Total - Country Popu'!C43*1000))</f>
        <v>2414.1971987275442</v>
      </c>
      <c r="C43" s="18">
        <f>('GDP - GDP (PPP, Current INtl do'!D44/('Population Total - Country Popu'!D43*1000))</f>
        <v>2223.388550128449</v>
      </c>
      <c r="D43" s="18">
        <f>('GDP - GDP (PPP, Current INtl do'!E44/('Population Total - Country Popu'!E43*1000))</f>
        <v>1347.6851808526069</v>
      </c>
      <c r="E43" s="18">
        <f>('GDP - GDP (PPP, Current INtl do'!F44/('Population Total - Country Popu'!F43*1000))</f>
        <v>1287.8301338113238</v>
      </c>
      <c r="F43" s="18">
        <f>('GDP - GDP (PPP, Current INtl do'!G44/('Population Total - Country Popu'!G43*1000))</f>
        <v>1419.9681404385756</v>
      </c>
      <c r="G43" s="18">
        <f>('GDP - GDP (PPP, Current INtl do'!H44/('Population Total - Country Popu'!H43*1000))</f>
        <v>1581.8186920244571</v>
      </c>
      <c r="H43" s="18">
        <f>('GDP - GDP (PPP, Current INtl do'!I44/('Population Total - Country Popu'!I43*1000))</f>
        <v>1732.0393786576867</v>
      </c>
      <c r="I43" s="18">
        <f>('GDP - GDP (PPP, Current INtl do'!J44/('Population Total - Country Popu'!J43*1000))</f>
        <v>1840.4918772943754</v>
      </c>
      <c r="J43" s="18">
        <f>('GDP - GDP (PPP, Current INtl do'!K44/('Population Total - Country Popu'!K43*1000))</f>
        <v>2012.3117440036683</v>
      </c>
      <c r="K43" s="18">
        <f>('GDP - GDP (PPP, Current INtl do'!L44/('Population Total - Country Popu'!L43*1000))</f>
        <v>2123.4896945137143</v>
      </c>
      <c r="L43" s="18">
        <f>('GDP - GDP (PPP, Current INtl do'!M44/('Population Total - Country Popu'!M43*1000))</f>
        <v>2313.4056474360855</v>
      </c>
      <c r="M43" s="18">
        <f>('GDP - GDP (PPP, Current INtl do'!N44/('Population Total - Country Popu'!N43*1000))</f>
        <v>2605.8022740102215</v>
      </c>
      <c r="N43" s="18">
        <f>('GDP - GDP (PPP, Current INtl do'!O44/('Population Total - Country Popu'!O43*1000))</f>
        <v>3007.4651423865021</v>
      </c>
      <c r="O43" s="18">
        <f>('GDP - GDP (PPP, Current INtl do'!P44/('Population Total - Country Popu'!P43*1000))</f>
        <v>3510.8024250312446</v>
      </c>
      <c r="P43" s="18">
        <f>('GDP - GDP (PPP, Current INtl do'!Q44/('Population Total - Country Popu'!Q43*1000))</f>
        <v>3998.1193537628556</v>
      </c>
      <c r="Q43" s="18">
        <f>('GDP - GDP (PPP, Current INtl do'!R44/('Population Total - Country Popu'!R43*1000))</f>
        <v>4716.113439088992</v>
      </c>
      <c r="R43" s="18">
        <f>('GDP - GDP (PPP, Current INtl do'!S44/('Population Total - Country Popu'!S43*1000))</f>
        <v>5524.5488857476194</v>
      </c>
      <c r="S43" s="18">
        <f>('GDP - GDP (PPP, Current INtl do'!T44/('Population Total - Country Popu'!T43*1000))</f>
        <v>6479.4215592091541</v>
      </c>
      <c r="T43" s="18">
        <f>('GDP - GDP (PPP, Current INtl do'!U44/('Population Total - Country Popu'!U43*1000))</f>
        <v>7093.2128166634029</v>
      </c>
      <c r="U43" s="18">
        <f>('GDP - GDP (PPP, Current INtl do'!V44/('Population Total - Country Popu'!V43*1000))</f>
        <v>6154.3757426798147</v>
      </c>
      <c r="V43" s="18">
        <f>('GDP - GDP (PPP, Current INtl do'!W44/('Population Total - Country Popu'!W43*1000))</f>
        <v>6377.3355913779242</v>
      </c>
      <c r="W43" s="18">
        <f>('GDP - GDP (PPP, Current INtl do'!X44/('Population Total - Country Popu'!X43*1000))</f>
        <v>6812.6277596557866</v>
      </c>
      <c r="X43" s="18">
        <f>('GDP - GDP (PPP, Current INtl do'!Y44/('Population Total - Country Popu'!Y43*1000))</f>
        <v>7425.1389631705797</v>
      </c>
      <c r="Y43" s="18">
        <f>('GDP - GDP (PPP, Current INtl do'!Z44/('Population Total - Country Popu'!Z43*1000))</f>
        <v>7773.0976260556909</v>
      </c>
      <c r="Z43" s="18">
        <f>('GDP - GDP (PPP, Current INtl do'!AA44/('Population Total - Country Popu'!AA43*1000))</f>
        <v>8177.8757586353113</v>
      </c>
      <c r="AA43" s="18">
        <f>('GDP - GDP (PPP, Current INtl do'!AB44/('Population Total - Country Popu'!AB43*1000))</f>
        <v>8499.5971487636307</v>
      </c>
      <c r="AB43" s="19"/>
      <c r="AC43" s="20">
        <f t="shared" ref="AC43:AC50" si="1">(AA43-B43)/B43</f>
        <v>2.5206722769968959</v>
      </c>
      <c r="AD43" s="19"/>
    </row>
    <row r="44" spans="1:30" ht="22.25" customHeight="1" x14ac:dyDescent="0.2">
      <c r="A44" s="16" t="s">
        <v>43</v>
      </c>
      <c r="B44" s="21">
        <f>('GDP - GDP (PPP, Current INtl do'!C45/('Population Total - Country Popu'!C44*1000))</f>
        <v>5458.213236065485</v>
      </c>
      <c r="C44" s="22">
        <f>('GDP - GDP (PPP, Current INtl do'!D45/('Population Total - Country Popu'!D44*1000))</f>
        <v>5511.8189938637961</v>
      </c>
      <c r="D44" s="22">
        <f>('GDP - GDP (PPP, Current INtl do'!E45/('Population Total - Country Popu'!E44*1000))</f>
        <v>4294.2946327214377</v>
      </c>
      <c r="E44" s="22">
        <f>('GDP - GDP (PPP, Current INtl do'!F45/('Population Total - Country Popu'!F44*1000))</f>
        <v>3329.0552460910399</v>
      </c>
      <c r="F44" s="22">
        <f>('GDP - GDP (PPP, Current INtl do'!G45/('Population Total - Country Popu'!G44*1000))</f>
        <v>2691.7039356273904</v>
      </c>
      <c r="G44" s="22">
        <f>('GDP - GDP (PPP, Current INtl do'!H45/('Population Total - Country Popu'!H44*1000))</f>
        <v>2393.6583171909533</v>
      </c>
      <c r="H44" s="22">
        <f>('GDP - GDP (PPP, Current INtl do'!I45/('Population Total - Country Popu'!I44*1000))</f>
        <v>2443.5712150759105</v>
      </c>
      <c r="I44" s="22">
        <f>('GDP - GDP (PPP, Current INtl do'!J45/('Population Total - Country Popu'!J44*1000))</f>
        <v>2606.3107660364931</v>
      </c>
      <c r="J44" s="22">
        <f>('GDP - GDP (PPP, Current INtl do'!K45/('Population Total - Country Popu'!K44*1000))</f>
        <v>2875.5505739377804</v>
      </c>
      <c r="K44" s="22">
        <f>('GDP - GDP (PPP, Current INtl do'!L45/('Population Total - Country Popu'!L44*1000))</f>
        <v>3110.6676845409097</v>
      </c>
      <c r="L44" s="22">
        <f>('GDP - GDP (PPP, Current INtl do'!M45/('Population Total - Country Popu'!M44*1000))</f>
        <v>3504.1145082376879</v>
      </c>
      <c r="M44" s="22">
        <f>('GDP - GDP (PPP, Current INtl do'!N45/('Population Total - Country Popu'!N44*1000))</f>
        <v>3901.7741179327459</v>
      </c>
      <c r="N44" s="22">
        <f>('GDP - GDP (PPP, Current INtl do'!O45/('Population Total - Country Popu'!O44*1000))</f>
        <v>4336.6280500567846</v>
      </c>
      <c r="O44" s="22">
        <f>('GDP - GDP (PPP, Current INtl do'!P45/('Population Total - Country Popu'!P44*1000))</f>
        <v>4865.6033899880522</v>
      </c>
      <c r="P44" s="22">
        <f>('GDP - GDP (PPP, Current INtl do'!Q45/('Population Total - Country Popu'!Q44*1000))</f>
        <v>5447.5026349276377</v>
      </c>
      <c r="Q44" s="22">
        <f>('GDP - GDP (PPP, Current INtl do'!R45/('Population Total - Country Popu'!R44*1000))</f>
        <v>7025.859517074723</v>
      </c>
      <c r="R44" s="22">
        <f>('GDP - GDP (PPP, Current INtl do'!S45/('Population Total - Country Popu'!S44*1000))</f>
        <v>9625.4479095810857</v>
      </c>
      <c r="S44" s="22">
        <f>('GDP - GDP (PPP, Current INtl do'!T45/('Population Total - Country Popu'!T44*1000))</f>
        <v>12208.914618642406</v>
      </c>
      <c r="T44" s="22">
        <f>('GDP - GDP (PPP, Current INtl do'!U45/('Population Total - Country Popu'!U44*1000))</f>
        <v>13621.654185618192</v>
      </c>
      <c r="U44" s="22">
        <f>('GDP - GDP (PPP, Current INtl do'!V45/('Population Total - Country Popu'!V44*1000))</f>
        <v>14836.242136954084</v>
      </c>
      <c r="V44" s="22">
        <f>('GDP - GDP (PPP, Current INtl do'!W45/('Population Total - Country Popu'!W44*1000))</f>
        <v>15557.727283944398</v>
      </c>
      <c r="W44" s="22">
        <f>('GDP - GDP (PPP, Current INtl do'!X45/('Population Total - Country Popu'!X44*1000))</f>
        <v>15704.643714709804</v>
      </c>
      <c r="X44" s="22">
        <f>('GDP - GDP (PPP, Current INtl do'!Y45/('Population Total - Country Popu'!Y44*1000))</f>
        <v>16157.915122742344</v>
      </c>
      <c r="Y44" s="22">
        <f>('GDP - GDP (PPP, Current INtl do'!Z45/('Population Total - Country Popu'!Z44*1000))</f>
        <v>17178.695378612527</v>
      </c>
      <c r="Z44" s="22">
        <f>('GDP - GDP (PPP, Current INtl do'!AA45/('Population Total - Country Popu'!AA44*1000))</f>
        <v>17644.779326373075</v>
      </c>
      <c r="AA44" s="22">
        <f>('GDP - GDP (PPP, Current INtl do'!AB45/('Population Total - Country Popu'!AB44*1000))</f>
        <v>17846.988448123677</v>
      </c>
      <c r="AB44" s="19"/>
      <c r="AC44" s="23">
        <f t="shared" si="1"/>
        <v>2.2697492157687402</v>
      </c>
      <c r="AD44" s="19"/>
    </row>
    <row r="45" spans="1:30" ht="22.25" customHeight="1" x14ac:dyDescent="0.2">
      <c r="A45" s="16" t="s">
        <v>44</v>
      </c>
      <c r="B45" s="17">
        <f>('GDP - GDP (PPP, Current INtl do'!C46/('Population Total - Country Popu'!C45*1000))</f>
        <v>22691.842157954939</v>
      </c>
      <c r="C45" s="18">
        <f>('GDP - GDP (PPP, Current INtl do'!D46/('Population Total - Country Popu'!D45*1000))</f>
        <v>25364.328352358236</v>
      </c>
      <c r="D45" s="18">
        <f>('GDP - GDP (PPP, Current INtl do'!E46/('Population Total - Country Popu'!E45*1000))</f>
        <v>26990.092530228583</v>
      </c>
      <c r="E45" s="18">
        <f>('GDP - GDP (PPP, Current INtl do'!F46/('Population Total - Country Popu'!F45*1000))</f>
        <v>30432.092530545407</v>
      </c>
      <c r="F45" s="18">
        <f>('GDP - GDP (PPP, Current INtl do'!G46/('Population Total - Country Popu'!G45*1000))</f>
        <v>30267.918159331843</v>
      </c>
      <c r="G45" s="18">
        <f>('GDP - GDP (PPP, Current INtl do'!H46/('Population Total - Country Popu'!H45*1000))</f>
        <v>31259.461709628773</v>
      </c>
      <c r="H45" s="18">
        <f>('GDP - GDP (PPP, Current INtl do'!I46/('Population Total - Country Popu'!I45*1000))</f>
        <v>32224.178662347036</v>
      </c>
      <c r="I45" s="18">
        <f>('GDP - GDP (PPP, Current INtl do'!J46/('Population Total - Country Popu'!J45*1000))</f>
        <v>32827.270271052679</v>
      </c>
      <c r="J45" s="18">
        <f>('GDP - GDP (PPP, Current INtl do'!K46/('Population Total - Country Popu'!K45*1000))</f>
        <v>33591.414728175645</v>
      </c>
      <c r="K45" s="18">
        <f>('GDP - GDP (PPP, Current INtl do'!L46/('Population Total - Country Popu'!L45*1000))</f>
        <v>34295.63177384864</v>
      </c>
      <c r="L45" s="18">
        <f>('GDP - GDP (PPP, Current INtl do'!M46/('Population Total - Country Popu'!M45*1000))</f>
        <v>35442.17941899228</v>
      </c>
      <c r="M45" s="18">
        <f>('GDP - GDP (PPP, Current INtl do'!N46/('Population Total - Country Popu'!N45*1000))</f>
        <v>35505.172879511047</v>
      </c>
      <c r="N45" s="18">
        <f>('GDP - GDP (PPP, Current INtl do'!O46/('Population Total - Country Popu'!O45*1000))</f>
        <v>35620.515496569424</v>
      </c>
      <c r="O45" s="18">
        <f>('GDP - GDP (PPP, Current INtl do'!P46/('Population Total - Country Popu'!P45*1000))</f>
        <v>36573.432640141167</v>
      </c>
      <c r="P45" s="18">
        <f>('GDP - GDP (PPP, Current INtl do'!Q46/('Population Total - Country Popu'!Q45*1000))</f>
        <v>37803.060082026066</v>
      </c>
      <c r="Q45" s="18">
        <f>('GDP - GDP (PPP, Current INtl do'!R46/('Population Total - Country Popu'!R45*1000))</f>
        <v>38867.471522211425</v>
      </c>
      <c r="R45" s="18">
        <f>('GDP - GDP (PPP, Current INtl do'!S46/('Population Total - Country Popu'!S45*1000))</f>
        <v>39468.596420890768</v>
      </c>
      <c r="S45" s="18">
        <f>('GDP - GDP (PPP, Current INtl do'!T46/('Population Total - Country Popu'!T45*1000))</f>
        <v>40435.011396560738</v>
      </c>
      <c r="T45" s="18">
        <f>('GDP - GDP (PPP, Current INtl do'!U46/('Population Total - Country Popu'!U45*1000))</f>
        <v>40505.947234710744</v>
      </c>
      <c r="U45" s="18">
        <f>('GDP - GDP (PPP, Current INtl do'!V46/('Population Total - Country Popu'!V45*1000))</f>
        <v>39181.837922577142</v>
      </c>
      <c r="V45" s="18">
        <f>('GDP - GDP (PPP, Current INtl do'!W46/('Population Total - Country Popu'!W45*1000))</f>
        <v>39396.387943655463</v>
      </c>
      <c r="W45" s="18">
        <f>('GDP - GDP (PPP, Current INtl do'!X46/('Population Total - Country Popu'!X45*1000))</f>
        <v>39706.992277571066</v>
      </c>
      <c r="X45" s="18">
        <f>('GDP - GDP (PPP, Current INtl do'!Y46/('Population Total - Country Popu'!Y45*1000))</f>
        <v>41150.366100178282</v>
      </c>
      <c r="Y45" s="18">
        <f>('GDP - GDP (PPP, Current INtl do'!Z46/('Population Total - Country Popu'!Z45*1000))</f>
        <v>43616.692885688826</v>
      </c>
      <c r="Z45" s="18">
        <f>('GDP - GDP (PPP, Current INtl do'!AA46/('Population Total - Country Popu'!AA45*1000))</f>
        <v>45915.442103485184</v>
      </c>
      <c r="AA45" s="18">
        <f>('GDP - GDP (PPP, Current INtl do'!AB46/('Population Total - Country Popu'!AB45*1000))</f>
        <v>47176.512871125808</v>
      </c>
      <c r="AB45" s="19"/>
      <c r="AC45" s="20">
        <f t="shared" si="1"/>
        <v>1.0790076249753671</v>
      </c>
      <c r="AD45" s="19"/>
    </row>
    <row r="46" spans="1:30" ht="22.25" customHeight="1" x14ac:dyDescent="0.2">
      <c r="A46" s="16" t="s">
        <v>45</v>
      </c>
      <c r="B46" s="21">
        <f>('GDP - GDP (PPP, Current INtl do'!C47/('Population Total - Country Popu'!C46*1000))</f>
        <v>9667.6826560546961</v>
      </c>
      <c r="C46" s="22">
        <f>('GDP - GDP (PPP, Current INtl do'!D47/('Population Total - Country Popu'!D46*1000))</f>
        <v>9857.7083531004482</v>
      </c>
      <c r="D46" s="22">
        <f>('GDP - GDP (PPP, Current INtl do'!E47/('Population Total - Country Popu'!E46*1000))</f>
        <v>10782.298220067421</v>
      </c>
      <c r="E46" s="22">
        <f>('GDP - GDP (PPP, Current INtl do'!F47/('Population Total - Country Popu'!F46*1000))</f>
        <v>10871.799089884973</v>
      </c>
      <c r="F46" s="22">
        <f>('GDP - GDP (PPP, Current INtl do'!G47/('Population Total - Country Popu'!G46*1000))</f>
        <v>11505.386408605849</v>
      </c>
      <c r="G46" s="22">
        <f>('GDP - GDP (PPP, Current INtl do'!H47/('Population Total - Country Popu'!H46*1000))</f>
        <v>12471.760180996034</v>
      </c>
      <c r="H46" s="22">
        <f>('GDP - GDP (PPP, Current INtl do'!I47/('Population Total - Country Popu'!I46*1000))</f>
        <v>12670.119763615441</v>
      </c>
      <c r="I46" s="22">
        <f>('GDP - GDP (PPP, Current INtl do'!J47/('Population Total - Country Popu'!J46*1000))</f>
        <v>13181.257291077216</v>
      </c>
      <c r="J46" s="22">
        <f>('GDP - GDP (PPP, Current INtl do'!K47/('Population Total - Country Popu'!K46*1000))</f>
        <v>13908.305860771499</v>
      </c>
      <c r="K46" s="22">
        <f>('GDP - GDP (PPP, Current INtl do'!L47/('Population Total - Country Popu'!L46*1000))</f>
        <v>14495.328209967416</v>
      </c>
      <c r="L46" s="22">
        <f>('GDP - GDP (PPP, Current INtl do'!M47/('Population Total - Country Popu'!M46*1000))</f>
        <v>15643.968282130138</v>
      </c>
      <c r="M46" s="22">
        <f>('GDP - GDP (PPP, Current INtl do'!N47/('Population Total - Country Popu'!N46*1000))</f>
        <v>16694.751627139678</v>
      </c>
      <c r="N46" s="22">
        <f>('GDP - GDP (PPP, Current INtl do'!O47/('Population Total - Country Popu'!O46*1000))</f>
        <v>17050.553328574653</v>
      </c>
      <c r="O46" s="22">
        <f>('GDP - GDP (PPP, Current INtl do'!P47/('Population Total - Country Popu'!P46*1000))</f>
        <v>17307.686988557507</v>
      </c>
      <c r="P46" s="22">
        <f>('GDP - GDP (PPP, Current INtl do'!Q47/('Population Total - Country Popu'!Q46*1000))</f>
        <v>18615.322243312472</v>
      </c>
      <c r="Q46" s="22">
        <f>('GDP - GDP (PPP, Current INtl do'!R47/('Population Total - Country Popu'!R46*1000))</f>
        <v>20002.876113446266</v>
      </c>
      <c r="R46" s="22">
        <f>('GDP - GDP (PPP, Current INtl do'!S47/('Population Total - Country Popu'!S46*1000))</f>
        <v>21860.703499082349</v>
      </c>
      <c r="S46" s="22">
        <f>('GDP - GDP (PPP, Current INtl do'!T47/('Population Total - Country Popu'!T46*1000))</f>
        <v>23273.202163075755</v>
      </c>
      <c r="T46" s="22">
        <f>('GDP - GDP (PPP, Current INtl do'!U47/('Population Total - Country Popu'!U46*1000))</f>
        <v>25757.753895898848</v>
      </c>
      <c r="U46" s="22">
        <f>('GDP - GDP (PPP, Current INtl do'!V47/('Population Total - Country Popu'!V46*1000))</f>
        <v>25589.744316049735</v>
      </c>
      <c r="V46" s="22">
        <f>('GDP - GDP (PPP, Current INtl do'!W47/('Population Total - Country Popu'!W46*1000))</f>
        <v>25829.504004385199</v>
      </c>
      <c r="W46" s="22">
        <f>('GDP - GDP (PPP, Current INtl do'!X47/('Population Total - Country Popu'!X46*1000))</f>
        <v>25440.190149087877</v>
      </c>
      <c r="X46" s="22">
        <f>('GDP - GDP (PPP, Current INtl do'!Y47/('Population Total - Country Popu'!Y46*1000))</f>
        <v>24496.822503232099</v>
      </c>
      <c r="Y46" s="22">
        <f>('GDP - GDP (PPP, Current INtl do'!Z47/('Population Total - Country Popu'!Z46*1000))</f>
        <v>23105.536542596576</v>
      </c>
      <c r="Z46" s="22">
        <f>('GDP - GDP (PPP, Current INtl do'!AA47/('Population Total - Country Popu'!AA46*1000))</f>
        <v>22477.86160506446</v>
      </c>
      <c r="AA46" s="22">
        <f>('GDP - GDP (PPP, Current INtl do'!AB47/('Population Total - Country Popu'!AB46*1000))</f>
        <v>22477.113787759303</v>
      </c>
      <c r="AB46" s="33"/>
      <c r="AC46" s="23">
        <f t="shared" si="1"/>
        <v>1.3249743074347078</v>
      </c>
      <c r="AD46" s="33"/>
    </row>
    <row r="47" spans="1:30" ht="22.25" customHeight="1" x14ac:dyDescent="0.2">
      <c r="A47" s="16" t="s">
        <v>46</v>
      </c>
      <c r="B47" s="17">
        <f>('GDP - GDP (PPP, Current INtl do'!C48/('Population Total - Country Popu'!C47*1000))</f>
        <v>4557.0195323251592</v>
      </c>
      <c r="C47" s="18">
        <f>('GDP - GDP (PPP, Current INtl do'!D48/('Population Total - Country Popu'!D47*1000))</f>
        <v>3743.964412647988</v>
      </c>
      <c r="D47" s="18">
        <f>('GDP - GDP (PPP, Current INtl do'!E48/('Population Total - Country Popu'!E47*1000))</f>
        <v>2138.3666321503028</v>
      </c>
      <c r="E47" s="18">
        <f>('GDP - GDP (PPP, Current INtl do'!F48/('Population Total - Country Popu'!F47*1000))</f>
        <v>1575.1978839442729</v>
      </c>
      <c r="F47" s="18">
        <f>('GDP - GDP (PPP, Current INtl do'!G48/('Population Total - Country Popu'!G47*1000))</f>
        <v>1468.5307548530354</v>
      </c>
      <c r="G47" s="18">
        <f>('GDP - GDP (PPP, Current INtl do'!H48/('Population Total - Country Popu'!H47*1000))</f>
        <v>1565.1544591580894</v>
      </c>
      <c r="H47" s="18">
        <f>('GDP - GDP (PPP, Current INtl do'!I48/('Population Total - Country Popu'!I47*1000))</f>
        <v>1799.5716322122562</v>
      </c>
      <c r="I47" s="18">
        <f>('GDP - GDP (PPP, Current INtl do'!J48/('Population Total - Country Popu'!J47*1000))</f>
        <v>2050.8564167821883</v>
      </c>
      <c r="J47" s="18">
        <f>('GDP - GDP (PPP, Current INtl do'!K48/('Population Total - Country Popu'!K47*1000))</f>
        <v>2163.8594411825443</v>
      </c>
      <c r="K47" s="18">
        <f>('GDP - GDP (PPP, Current INtl do'!L48/('Population Total - Country Popu'!L47*1000))</f>
        <v>2287.7722001505581</v>
      </c>
      <c r="L47" s="18">
        <f>('GDP - GDP (PPP, Current INtl do'!M48/('Population Total - Country Popu'!M47*1000))</f>
        <v>2412.4798756859191</v>
      </c>
      <c r="M47" s="18">
        <f>('GDP - GDP (PPP, Current INtl do'!N48/('Population Total - Country Popu'!N47*1000))</f>
        <v>2620.2751520869988</v>
      </c>
      <c r="N47" s="18">
        <f>('GDP - GDP (PPP, Current INtl do'!O48/('Population Total - Country Popu'!O47*1000))</f>
        <v>2842.5585742322478</v>
      </c>
      <c r="O47" s="18">
        <f>('GDP - GDP (PPP, Current INtl do'!P48/('Population Total - Country Popu'!P47*1000))</f>
        <v>3260.0457381347928</v>
      </c>
      <c r="P47" s="18">
        <f>('GDP - GDP (PPP, Current INtl do'!Q48/('Population Total - Country Popu'!Q47*1000))</f>
        <v>3585.158059309796</v>
      </c>
      <c r="Q47" s="18">
        <f>('GDP - GDP (PPP, Current INtl do'!R48/('Population Total - Country Popu'!R47*1000))</f>
        <v>4092.004198868809</v>
      </c>
      <c r="R47" s="18">
        <f>('GDP - GDP (PPP, Current INtl do'!S48/('Population Total - Country Popu'!S47*1000))</f>
        <v>4643.5743751755017</v>
      </c>
      <c r="S47" s="18">
        <f>('GDP - GDP (PPP, Current INtl do'!T48/('Population Total - Country Popu'!T47*1000))</f>
        <v>5379.813872597023</v>
      </c>
      <c r="T47" s="18">
        <f>('GDP - GDP (PPP, Current INtl do'!U48/('Population Total - Country Popu'!U47*1000))</f>
        <v>5628.8113365681511</v>
      </c>
      <c r="U47" s="18">
        <f>('GDP - GDP (PPP, Current INtl do'!V48/('Population Total - Country Popu'!V47*1000))</f>
        <v>5472.2936966728657</v>
      </c>
      <c r="V47" s="18">
        <f>('GDP - GDP (PPP, Current INtl do'!W48/('Population Total - Country Popu'!W47*1000))</f>
        <v>5901.5844506128124</v>
      </c>
      <c r="W47" s="18">
        <f>('GDP - GDP (PPP, Current INtl do'!X48/('Population Total - Country Popu'!X47*1000))</f>
        <v>6480.5617806239507</v>
      </c>
      <c r="X47" s="18">
        <f>('GDP - GDP (PPP, Current INtl do'!Y48/('Population Total - Country Popu'!Y47*1000))</f>
        <v>7044.8347339576367</v>
      </c>
      <c r="Y47" s="18">
        <f>('GDP - GDP (PPP, Current INtl do'!Z48/('Population Total - Country Popu'!Z47*1000))</f>
        <v>7430.0582477764665</v>
      </c>
      <c r="Z47" s="18">
        <f>('GDP - GDP (PPP, Current INtl do'!AA48/('Population Total - Country Popu'!AA47*1000))</f>
        <v>7945.6957294385011</v>
      </c>
      <c r="AA47" s="18">
        <f>('GDP - GDP (PPP, Current INtl do'!AB48/('Population Total - Country Popu'!AB47*1000))</f>
        <v>8288.5564000541199</v>
      </c>
      <c r="AB47" s="19"/>
      <c r="AC47" s="20">
        <f t="shared" si="1"/>
        <v>0.81885470124921611</v>
      </c>
      <c r="AD47" s="19"/>
    </row>
    <row r="48" spans="1:30" ht="22.25" customHeight="1" x14ac:dyDescent="0.2">
      <c r="A48" s="16" t="s">
        <v>47</v>
      </c>
      <c r="B48" s="21">
        <f>('GDP - GDP (PPP, Current INtl do'!C49/('Population Total - Country Popu'!C48*1000))</f>
        <v>7426.0474344869672</v>
      </c>
      <c r="C48" s="22">
        <f>('GDP - GDP (PPP, Current INtl do'!D49/('Population Total - Country Popu'!D48*1000))</f>
        <v>2683.3822987582585</v>
      </c>
      <c r="D48" s="22">
        <f>('GDP - GDP (PPP, Current INtl do'!E49/('Population Total - Country Popu'!E48*1000))</f>
        <v>3533.6978782826445</v>
      </c>
      <c r="E48" s="22">
        <f>('GDP - GDP (PPP, Current INtl do'!F49/('Population Total - Country Popu'!F48*1000))</f>
        <v>4571.3751257332606</v>
      </c>
      <c r="F48" s="22">
        <f>('GDP - GDP (PPP, Current INtl do'!G49/('Population Total - Country Popu'!G48*1000))</f>
        <v>4699.215223111556</v>
      </c>
      <c r="G48" s="22">
        <f>('GDP - GDP (PPP, Current INtl do'!H49/('Population Total - Country Popu'!H48*1000))</f>
        <v>4747.1219753934256</v>
      </c>
      <c r="H48" s="22">
        <f>('GDP - GDP (PPP, Current INtl do'!I49/('Population Total - Country Popu'!I48*1000))</f>
        <v>5199.5110250540747</v>
      </c>
      <c r="I48" s="22">
        <f>('GDP - GDP (PPP, Current INtl do'!J49/('Population Total - Country Popu'!J48*1000))</f>
        <v>6211.5816911140546</v>
      </c>
      <c r="J48" s="22">
        <f>('GDP - GDP (PPP, Current INtl do'!K49/('Population Total - Country Popu'!K48*1000))</f>
        <v>8205.5473229681429</v>
      </c>
      <c r="K48" s="22">
        <f>('GDP - GDP (PPP, Current INtl do'!L49/('Population Total - Country Popu'!L48*1000))</f>
        <v>9497.2594202109794</v>
      </c>
      <c r="L48" s="22">
        <f>('GDP - GDP (PPP, Current INtl do'!M49/('Population Total - Country Popu'!M48*1000))</f>
        <v>9556.1557410266923</v>
      </c>
      <c r="M48" s="22">
        <f>('GDP - GDP (PPP, Current INtl do'!N49/('Population Total - Country Popu'!N48*1000))</f>
        <v>9707.2307648207898</v>
      </c>
      <c r="N48" s="22">
        <f>('GDP - GDP (PPP, Current INtl do'!O49/('Population Total - Country Popu'!O48*1000))</f>
        <v>8914.0053699817927</v>
      </c>
      <c r="O48" s="22">
        <f>('GDP - GDP (PPP, Current INtl do'!P49/('Population Total - Country Popu'!P48*1000))</f>
        <v>5913.1470683000889</v>
      </c>
      <c r="P48" s="22">
        <f>('GDP - GDP (PPP, Current INtl do'!Q49/('Population Total - Country Popu'!Q48*1000))</f>
        <v>9115.5170186817086</v>
      </c>
      <c r="Q48" s="22">
        <f>('GDP - GDP (PPP, Current INtl do'!R49/('Population Total - Country Popu'!R48*1000))</f>
        <v>9570.6311923931626</v>
      </c>
      <c r="R48" s="22">
        <f>('GDP - GDP (PPP, Current INtl do'!S49/('Population Total - Country Popu'!S48*1000))</f>
        <v>10600.7238425905</v>
      </c>
      <c r="S48" s="22">
        <f>('GDP - GDP (PPP, Current INtl do'!T49/('Population Total - Country Popu'!T48*1000))</f>
        <v>10772.887608726011</v>
      </c>
      <c r="T48" s="22">
        <f>('GDP - GDP (PPP, Current INtl do'!U49/('Population Total - Country Popu'!U48*1000))</f>
        <v>11609.686671803809</v>
      </c>
      <c r="U48" s="22">
        <f>('GDP - GDP (PPP, Current INtl do'!V49/('Population Total - Country Popu'!V48*1000))</f>
        <v>11799.280697054115</v>
      </c>
      <c r="V48" s="22">
        <f>('GDP - GDP (PPP, Current INtl do'!W49/('Population Total - Country Popu'!W48*1000))</f>
        <v>12380.132137457878</v>
      </c>
      <c r="W48" s="22">
        <f>('GDP - GDP (PPP, Current INtl do'!X49/('Population Total - Country Popu'!X48*1000))</f>
        <v>13215.803377031343</v>
      </c>
      <c r="X48" s="22">
        <f>('GDP - GDP (PPP, Current INtl do'!Y49/('Population Total - Country Popu'!Y48*1000))</f>
        <v>14894.742597277171</v>
      </c>
      <c r="Y48" s="22">
        <f>('GDP - GDP (PPP, Current INtl do'!Z49/('Population Total - Country Popu'!Z48*1000))</f>
        <v>15658.505902661636</v>
      </c>
      <c r="Z48" s="22">
        <f>('GDP - GDP (PPP, Current INtl do'!AA49/('Population Total - Country Popu'!AA48*1000))</f>
        <v>15487.897303959222</v>
      </c>
      <c r="AA48" s="22">
        <f>('GDP - GDP (PPP, Current INtl do'!AB49/('Population Total - Country Popu'!AB48*1000))</f>
        <v>15677.293121535307</v>
      </c>
      <c r="AB48" s="19"/>
      <c r="AC48" s="23">
        <f t="shared" si="1"/>
        <v>1.1111221359466554</v>
      </c>
      <c r="AD48" s="19"/>
    </row>
    <row r="49" spans="1:30" ht="22.25" customHeight="1" x14ac:dyDescent="0.2">
      <c r="A49" s="16" t="s">
        <v>48</v>
      </c>
      <c r="B49" s="17">
        <f>('GDP - GDP (PPP, Current INtl do'!C50/('Population Total - Country Popu'!C49*1000))</f>
        <v>13859.930756588223</v>
      </c>
      <c r="C49" s="18">
        <f>('GDP - GDP (PPP, Current INtl do'!D50/('Population Total - Country Popu'!D49*1000))</f>
        <v>14722.977653832566</v>
      </c>
      <c r="D49" s="18">
        <f>('GDP - GDP (PPP, Current INtl do'!E50/('Population Total - Country Popu'!E49*1000))</f>
        <v>15563.85607380787</v>
      </c>
      <c r="E49" s="18">
        <f>('GDP - GDP (PPP, Current INtl do'!F50/('Population Total - Country Popu'!F49*1000))</f>
        <v>15952.134573417508</v>
      </c>
      <c r="F49" s="18">
        <f>('GDP - GDP (PPP, Current INtl do'!G50/('Population Total - Country Popu'!G49*1000))</f>
        <v>16844.001176283349</v>
      </c>
      <c r="G49" s="18">
        <f>('GDP - GDP (PPP, Current INtl do'!H50/('Population Total - Country Popu'!H49*1000))</f>
        <v>20443.374301343119</v>
      </c>
      <c r="H49" s="18">
        <f>('GDP - GDP (PPP, Current INtl do'!I50/('Population Total - Country Popu'!I49*1000))</f>
        <v>21478.035582842251</v>
      </c>
      <c r="I49" s="18">
        <f>('GDP - GDP (PPP, Current INtl do'!J50/('Population Total - Country Popu'!J49*1000))</f>
        <v>22155.87392907355</v>
      </c>
      <c r="J49" s="18">
        <f>('GDP - GDP (PPP, Current INtl do'!K50/('Population Total - Country Popu'!K49*1000))</f>
        <v>22805.788870796827</v>
      </c>
      <c r="K49" s="18">
        <f>('GDP - GDP (PPP, Current INtl do'!L50/('Population Total - Country Popu'!L49*1000))</f>
        <v>23502.264713918317</v>
      </c>
      <c r="L49" s="18">
        <f>('GDP - GDP (PPP, Current INtl do'!M50/('Population Total - Country Popu'!M49*1000))</f>
        <v>26063.571538513053</v>
      </c>
      <c r="M49" s="18">
        <f>('GDP - GDP (PPP, Current INtl do'!N50/('Population Total - Country Popu'!N49*1000))</f>
        <v>26216.266146165464</v>
      </c>
      <c r="N49" s="18">
        <f>('GDP - GDP (PPP, Current INtl do'!O50/('Population Total - Country Popu'!O49*1000))</f>
        <v>26556.317259675849</v>
      </c>
      <c r="O49" s="18">
        <f>('GDP - GDP (PPP, Current INtl do'!P50/('Population Total - Country Popu'!P49*1000))</f>
        <v>25071.363573673869</v>
      </c>
      <c r="P49" s="18">
        <f>('GDP - GDP (PPP, Current INtl do'!Q50/('Population Total - Country Popu'!Q49*1000))</f>
        <v>26580.010233053003</v>
      </c>
      <c r="Q49" s="18">
        <f>('GDP - GDP (PPP, Current INtl do'!R50/('Population Total - Country Popu'!R49*1000))</f>
        <v>26114.029781247958</v>
      </c>
      <c r="R49" s="18">
        <f>('GDP - GDP (PPP, Current INtl do'!S50/('Population Total - Country Popu'!S49*1000))</f>
        <v>26890.445227892571</v>
      </c>
      <c r="S49" s="18">
        <f>('GDP - GDP (PPP, Current INtl do'!T50/('Population Total - Country Popu'!T49*1000))</f>
        <v>28576.805210777449</v>
      </c>
      <c r="T49" s="18">
        <f>('GDP - GDP (PPP, Current INtl do'!U50/('Population Total - Country Popu'!U49*1000))</f>
        <v>28297.540627097889</v>
      </c>
      <c r="U49" s="18">
        <f>('GDP - GDP (PPP, Current INtl do'!V50/('Population Total - Country Popu'!V49*1000))</f>
        <v>28359.853137581867</v>
      </c>
      <c r="V49" s="18">
        <f>('GDP - GDP (PPP, Current INtl do'!W50/('Population Total - Country Popu'!W49*1000))</f>
        <v>29622.090808577668</v>
      </c>
      <c r="W49" s="18">
        <f>('GDP - GDP (PPP, Current INtl do'!X50/('Population Total - Country Popu'!X49*1000))</f>
        <v>31434.652485845199</v>
      </c>
      <c r="X49" s="18">
        <f>('GDP - GDP (PPP, Current INtl do'!Y50/('Population Total - Country Popu'!Y49*1000))</f>
        <v>32857.582242853699</v>
      </c>
      <c r="Y49" s="18">
        <f>('GDP - GDP (PPP, Current INtl do'!Z50/('Population Total - Country Popu'!Z49*1000))</f>
        <v>34899.410634843218</v>
      </c>
      <c r="Z49" s="18">
        <f>('GDP - GDP (PPP, Current INtl do'!AA50/('Population Total - Country Popu'!AA49*1000))</f>
        <v>35758.175228356209</v>
      </c>
      <c r="AA49" s="18">
        <f>('GDP - GDP (PPP, Current INtl do'!AB50/('Population Total - Country Popu'!AB49*1000))</f>
        <v>37914.266256329422</v>
      </c>
      <c r="AB49" s="19"/>
      <c r="AC49" s="20">
        <f t="shared" si="1"/>
        <v>1.7355307123960295</v>
      </c>
      <c r="AD49" s="19"/>
    </row>
    <row r="50" spans="1:30" ht="22.25" customHeight="1" x14ac:dyDescent="0.2">
      <c r="A50" s="16" t="s">
        <v>49</v>
      </c>
      <c r="B50" s="21">
        <f>('GDP - GDP (PPP, Current INtl do'!C51/('Population Total - Country Popu'!C50*1000))</f>
        <v>4306.0929400877276</v>
      </c>
      <c r="C50" s="22">
        <f>('GDP - GDP (PPP, Current INtl do'!D51/('Population Total - Country Popu'!D50*1000))</f>
        <v>4300.076223421439</v>
      </c>
      <c r="D50" s="22">
        <f>('GDP - GDP (PPP, Current INtl do'!E51/('Population Total - Country Popu'!E50*1000))</f>
        <v>4933.4738881565354</v>
      </c>
      <c r="E50" s="22">
        <f>('GDP - GDP (PPP, Current INtl do'!F51/('Population Total - Country Popu'!F50*1000))</f>
        <v>5000.2890818314636</v>
      </c>
      <c r="F50" s="22">
        <f>('GDP - GDP (PPP, Current INtl do'!G51/('Population Total - Country Popu'!G50*1000))</f>
        <v>5105.6837727897282</v>
      </c>
      <c r="G50" s="22">
        <f>('GDP - GDP (PPP, Current INtl do'!H51/('Population Total - Country Popu'!H50*1000))</f>
        <v>5321.636164305608</v>
      </c>
      <c r="H50" s="22">
        <f>('GDP - GDP (PPP, Current INtl do'!I51/('Population Total - Country Popu'!I50*1000))</f>
        <v>5368.9844106114469</v>
      </c>
      <c r="I50" s="22">
        <f>('GDP - GDP (PPP, Current INtl do'!J51/('Population Total - Country Popu'!J50*1000))</f>
        <v>5515.3177033110869</v>
      </c>
      <c r="J50" s="22">
        <f>('GDP - GDP (PPP, Current INtl do'!K51/('Population Total - Country Popu'!K50*1000))</f>
        <v>5644.2554466802403</v>
      </c>
      <c r="K50" s="22">
        <f>('GDP - GDP (PPP, Current INtl do'!L51/('Population Total - Country Popu'!L50*1000))</f>
        <v>5840.2046895920639</v>
      </c>
      <c r="L50" s="22">
        <f>('GDP - GDP (PPP, Current INtl do'!M51/('Population Total - Country Popu'!M50*1000))</f>
        <v>6137.5310108763751</v>
      </c>
      <c r="M50" s="22">
        <f>('GDP - GDP (PPP, Current INtl do'!N51/('Population Total - Country Popu'!N50*1000))</f>
        <v>6515.364284791568</v>
      </c>
      <c r="N50" s="22">
        <f>('GDP - GDP (PPP, Current INtl do'!O51/('Population Total - Country Popu'!O50*1000))</f>
        <v>6901.5081348741805</v>
      </c>
      <c r="O50" s="22">
        <f>('GDP - GDP (PPP, Current INtl do'!P51/('Population Total - Country Popu'!P50*1000))</f>
        <v>7213.056622590705</v>
      </c>
      <c r="P50" s="22">
        <f>('GDP - GDP (PPP, Current INtl do'!Q51/('Population Total - Country Popu'!Q50*1000))</f>
        <v>7875.3600371490338</v>
      </c>
      <c r="Q50" s="22">
        <f>('GDP - GDP (PPP, Current INtl do'!R51/('Population Total - Country Popu'!R50*1000))</f>
        <v>8545.6713903625532</v>
      </c>
      <c r="R50" s="22">
        <f>('GDP - GDP (PPP, Current INtl do'!S51/('Population Total - Country Popu'!S50*1000))</f>
        <v>9187.883355454298</v>
      </c>
      <c r="S50" s="22">
        <f>('GDP - GDP (PPP, Current INtl do'!T51/('Population Total - Country Popu'!T50*1000))</f>
        <v>9794.0567872520824</v>
      </c>
      <c r="T50" s="22">
        <f>('GDP - GDP (PPP, Current INtl do'!U51/('Population Total - Country Popu'!U50*1000))</f>
        <v>10246.459182884235</v>
      </c>
      <c r="U50" s="22">
        <f>('GDP - GDP (PPP, Current INtl do'!V51/('Population Total - Country Popu'!V50*1000))</f>
        <v>10414.005355206635</v>
      </c>
      <c r="V50" s="22">
        <f>('GDP - GDP (PPP, Current INtl do'!W51/('Population Total - Country Popu'!W50*1000))</f>
        <v>10329.620771298085</v>
      </c>
      <c r="W50" s="22">
        <f>('GDP - GDP (PPP, Current INtl do'!X51/('Population Total - Country Popu'!X50*1000))</f>
        <v>10369.497840952885</v>
      </c>
      <c r="X50" s="22">
        <f>('GDP - GDP (PPP, Current INtl do'!Y51/('Population Total - Country Popu'!Y50*1000))</f>
        <v>10410.520411245718</v>
      </c>
      <c r="Y50" s="22">
        <f>('GDP - GDP (PPP, Current INtl do'!Z51/('Population Total - Country Popu'!Z50*1000))</f>
        <v>10481.647678180414</v>
      </c>
      <c r="Z50" s="22">
        <f>('GDP - GDP (PPP, Current INtl do'!AA51/('Population Total - Country Popu'!AA50*1000))</f>
        <v>10661.099074790589</v>
      </c>
      <c r="AA50" s="22">
        <f>('GDP - GDP (PPP, Current INtl do'!AB51/('Population Total - Country Popu'!AB50*1000))</f>
        <v>10767.145061102918</v>
      </c>
      <c r="AB50" s="19"/>
      <c r="AC50" s="23">
        <f t="shared" si="1"/>
        <v>1.500444187087973</v>
      </c>
      <c r="AD50" s="19"/>
    </row>
    <row r="51" spans="1:30" ht="22.25" customHeight="1" x14ac:dyDescent="0.2">
      <c r="A51" s="16" t="s">
        <v>50</v>
      </c>
      <c r="B51" s="17"/>
      <c r="C51" s="18"/>
      <c r="D51" s="18">
        <f>('GDP - GDP (PPP, Current INtl do'!E52/('Population Total - Country Popu'!E51*1000))</f>
        <v>30955.012515698403</v>
      </c>
      <c r="E51" s="18">
        <f>('GDP - GDP (PPP, Current INtl do'!F52/('Population Total - Country Popu'!F51*1000))</f>
        <v>45626.046850354884</v>
      </c>
      <c r="F51" s="18">
        <f>('GDP - GDP (PPP, Current INtl do'!G52/('Population Total - Country Popu'!G51*1000))</f>
        <v>53931.316162499483</v>
      </c>
      <c r="G51" s="18">
        <f>('GDP - GDP (PPP, Current INtl do'!H52/('Population Total - Country Popu'!H51*1000))</f>
        <v>59987.758080351101</v>
      </c>
      <c r="H51" s="18">
        <f>('GDP - GDP (PPP, Current INtl do'!I52/('Population Total - Country Popu'!I51*1000))</f>
        <v>61491.266852053377</v>
      </c>
      <c r="I51" s="18">
        <f>('GDP - GDP (PPP, Current INtl do'!J52/('Population Total - Country Popu'!J51*1000))</f>
        <v>62092.666668325794</v>
      </c>
      <c r="J51" s="18">
        <f>('GDP - GDP (PPP, Current INtl do'!K52/('Population Total - Country Popu'!K51*1000))</f>
        <v>61815.60079343438</v>
      </c>
      <c r="K51" s="18">
        <f>('GDP - GDP (PPP, Current INtl do'!L52/('Population Total - Country Popu'!L51*1000))</f>
        <v>58383.91545335979</v>
      </c>
      <c r="L51" s="18">
        <f>('GDP - GDP (PPP, Current INtl do'!M52/('Population Total - Country Popu'!M51*1000))</f>
        <v>59629.353720933781</v>
      </c>
      <c r="M51" s="18">
        <f>('GDP - GDP (PPP, Current INtl do'!N52/('Population Total - Country Popu'!N51*1000))</f>
        <v>59107.040109741145</v>
      </c>
      <c r="N51" s="18">
        <f>('GDP - GDP (PPP, Current INtl do'!O52/('Population Total - Country Popu'!O51*1000))</f>
        <v>59792.576228282916</v>
      </c>
      <c r="O51" s="18">
        <f>('GDP - GDP (PPP, Current INtl do'!P52/('Population Total - Country Popu'!P51*1000))</f>
        <v>69248.197658176272</v>
      </c>
      <c r="P51" s="18">
        <f>('GDP - GDP (PPP, Current INtl do'!Q52/('Population Total - Country Popu'!Q51*1000))</f>
        <v>75938.84805243944</v>
      </c>
      <c r="Q51" s="18">
        <f>('GDP - GDP (PPP, Current INtl do'!R52/('Population Total - Country Popu'!R51*1000))</f>
        <v>82522.204413599917</v>
      </c>
      <c r="R51" s="18">
        <f>('GDP - GDP (PPP, Current INtl do'!S52/('Population Total - Country Popu'!S51*1000))</f>
        <v>86875.665212934749</v>
      </c>
      <c r="S51" s="18">
        <f>('GDP - GDP (PPP, Current INtl do'!T52/('Population Total - Country Popu'!T51*1000))</f>
        <v>89425.731514829153</v>
      </c>
      <c r="T51" s="18">
        <f>('GDP - GDP (PPP, Current INtl do'!U52/('Population Total - Country Popu'!U51*1000))</f>
        <v>88357.457555202549</v>
      </c>
      <c r="U51" s="18">
        <f>('GDP - GDP (PPP, Current INtl do'!V52/('Population Total - Country Popu'!V51*1000))</f>
        <v>78432.640209527963</v>
      </c>
      <c r="V51" s="18">
        <f>('GDP - GDP (PPP, Current INtl do'!W52/('Population Total - Country Popu'!W51*1000))</f>
        <v>73832.672150764949</v>
      </c>
      <c r="W51" s="18">
        <f>('GDP - GDP (PPP, Current INtl do'!X52/('Population Total - Country Popu'!X51*1000))</f>
        <v>79096.747894357148</v>
      </c>
      <c r="X51" s="18">
        <f>('GDP - GDP (PPP, Current INtl do'!Y52/('Population Total - Country Popu'!Y51*1000))</f>
        <v>82588.03350752301</v>
      </c>
      <c r="Y51" s="18">
        <f>('GDP - GDP (PPP, Current INtl do'!Z52/('Population Total - Country Popu'!Z51*1000))</f>
        <v>81887.778109898296</v>
      </c>
      <c r="Z51" s="18">
        <f>('GDP - GDP (PPP, Current INtl do'!AA52/('Population Total - Country Popu'!AA51*1000))</f>
        <v>81122.032123501704</v>
      </c>
      <c r="AA51" s="18">
        <f>('GDP - GDP (PPP, Current INtl do'!AB52/('Population Total - Country Popu'!AB51*1000))</f>
        <v>81085.348026473599</v>
      </c>
      <c r="AB51" s="19"/>
      <c r="AC51" s="20">
        <f>(AA51-D51)/D51</f>
        <v>1.61945776908836</v>
      </c>
      <c r="AD51" s="19"/>
    </row>
    <row r="52" spans="1:30" ht="22.25" customHeight="1" x14ac:dyDescent="0.2">
      <c r="A52" s="16" t="s">
        <v>51</v>
      </c>
      <c r="B52" s="21">
        <f>('GDP - GDP (PPP, Current INtl do'!C53/('Population Total - Country Popu'!C52*1000))</f>
        <v>5080.2887630771693</v>
      </c>
      <c r="C52" s="22">
        <f>('GDP - GDP (PPP, Current INtl do'!D53/('Population Total - Country Popu'!D52*1000))</f>
        <v>7125.51839537653</v>
      </c>
      <c r="D52" s="22">
        <f>('GDP - GDP (PPP, Current INtl do'!E53/('Population Total - Country Popu'!E52*1000))</f>
        <v>7426.9880517877918</v>
      </c>
      <c r="E52" s="22">
        <f>('GDP - GDP (PPP, Current INtl do'!F53/('Population Total - Country Popu'!F52*1000))</f>
        <v>7914.2455501573113</v>
      </c>
      <c r="F52" s="22">
        <f>('GDP - GDP (PPP, Current INtl do'!G53/('Population Total - Country Popu'!G52*1000))</f>
        <v>8512.4012328934532</v>
      </c>
      <c r="G52" s="22">
        <f>('GDP - GDP (PPP, Current INtl do'!H53/('Population Total - Country Popu'!H52*1000))</f>
        <v>9080.7881931169231</v>
      </c>
      <c r="H52" s="22">
        <f>('GDP - GDP (PPP, Current INtl do'!I53/('Population Total - Country Popu'!I52*1000))</f>
        <v>9601.2206450604754</v>
      </c>
      <c r="I52" s="22">
        <f>('GDP - GDP (PPP, Current INtl do'!J53/('Population Total - Country Popu'!J52*1000))</f>
        <v>9474.3564376917166</v>
      </c>
      <c r="J52" s="22">
        <f>('GDP - GDP (PPP, Current INtl do'!K53/('Population Total - Country Popu'!K52*1000))</f>
        <v>9854.3449841958154</v>
      </c>
      <c r="K52" s="22">
        <f>('GDP - GDP (PPP, Current INtl do'!L53/('Population Total - Country Popu'!L52*1000))</f>
        <v>9824.159479998134</v>
      </c>
      <c r="L52" s="22">
        <f>('GDP - GDP (PPP, Current INtl do'!M53/('Population Total - Country Popu'!M52*1000))</f>
        <v>9937.2387238069368</v>
      </c>
      <c r="M52" s="22">
        <f>('GDP - GDP (PPP, Current INtl do'!N53/('Population Total - Country Popu'!N52*1000))</f>
        <v>10170.463946823427</v>
      </c>
      <c r="N52" s="22">
        <f>('GDP - GDP (PPP, Current INtl do'!O53/('Population Total - Country Popu'!O52*1000))</f>
        <v>10199.358855539813</v>
      </c>
      <c r="O52" s="22">
        <f>('GDP - GDP (PPP, Current INtl do'!P53/('Population Total - Country Popu'!P52*1000))</f>
        <v>10231.622308361879</v>
      </c>
      <c r="P52" s="22">
        <f>('GDP - GDP (PPP, Current INtl do'!Q53/('Population Total - Country Popu'!Q52*1000))</f>
        <v>10660.859765449773</v>
      </c>
      <c r="Q52" s="22">
        <f>('GDP - GDP (PPP, Current INtl do'!R53/('Population Total - Country Popu'!R52*1000))</f>
        <v>10927.443301077174</v>
      </c>
      <c r="R52" s="22">
        <f>('GDP - GDP (PPP, Current INtl do'!S53/('Population Total - Country Popu'!S52*1000))</f>
        <v>11177.74239012623</v>
      </c>
      <c r="S52" s="22">
        <f>('GDP - GDP (PPP, Current INtl do'!T53/('Population Total - Country Popu'!T52*1000))</f>
        <v>12366.239241588026</v>
      </c>
      <c r="T52" s="22">
        <f>('GDP - GDP (PPP, Current INtl do'!U53/('Population Total - Country Popu'!U52*1000))</f>
        <v>13608.314879113937</v>
      </c>
      <c r="U52" s="22">
        <f>('GDP - GDP (PPP, Current INtl do'!V53/('Population Total - Country Popu'!V52*1000))</f>
        <v>14907.282994494733</v>
      </c>
      <c r="V52" s="22">
        <f>('GDP - GDP (PPP, Current INtl do'!W53/('Population Total - Country Popu'!W52*1000))</f>
        <v>15937.775790885558</v>
      </c>
      <c r="W52" s="22">
        <f>('GDP - GDP (PPP, Current INtl do'!X53/('Population Total - Country Popu'!X52*1000))</f>
        <v>16081.795038273</v>
      </c>
      <c r="X52" s="22">
        <f>('GDP - GDP (PPP, Current INtl do'!Y53/('Population Total - Country Popu'!Y52*1000))</f>
        <v>16129.614000947417</v>
      </c>
      <c r="Y52" s="22">
        <f>('GDP - GDP (PPP, Current INtl do'!Z53/('Population Total - Country Popu'!Z52*1000))</f>
        <v>15937.436185626038</v>
      </c>
      <c r="Z52" s="22">
        <f>('GDP - GDP (PPP, Current INtl do'!AA53/('Population Total - Country Popu'!AA52*1000))</f>
        <v>16035.900115898101</v>
      </c>
      <c r="AA52" s="22">
        <f>('GDP - GDP (PPP, Current INtl do'!AB53/('Population Total - Country Popu'!AB52*1000))</f>
        <v>16133.253981709793</v>
      </c>
      <c r="AB52" s="19"/>
      <c r="AC52" s="23">
        <f>(AA52-B52)/B52</f>
        <v>2.1756568837118149</v>
      </c>
      <c r="AD52" s="19"/>
    </row>
    <row r="53" spans="1:30" ht="22.25" customHeight="1" x14ac:dyDescent="0.2">
      <c r="A53" s="16" t="s">
        <v>52</v>
      </c>
      <c r="B53" s="17">
        <f>('GDP - GDP (PPP, Current INtl do'!C54/('Population Total - Country Popu'!C53*1000))</f>
        <v>22675.917335288887</v>
      </c>
      <c r="C53" s="18">
        <f>('GDP - GDP (PPP, Current INtl do'!D54/('Population Total - Country Popu'!D53*1000))</f>
        <v>23865.005176445629</v>
      </c>
      <c r="D53" s="18">
        <f>('GDP - GDP (PPP, Current INtl do'!E54/('Population Total - Country Popu'!E53*1000))</f>
        <v>25372.489831403505</v>
      </c>
      <c r="E53" s="18">
        <f>('GDP - GDP (PPP, Current INtl do'!F54/('Population Total - Country Popu'!F53*1000))</f>
        <v>26494.732829978999</v>
      </c>
      <c r="F53" s="18">
        <f>('GDP - GDP (PPP, Current INtl do'!G54/('Population Total - Country Popu'!G53*1000))</f>
        <v>27241.029872036295</v>
      </c>
      <c r="G53" s="18">
        <f>('GDP - GDP (PPP, Current INtl do'!H54/('Population Total - Country Popu'!H53*1000))</f>
        <v>28575.496431780306</v>
      </c>
      <c r="H53" s="18">
        <f>('GDP - GDP (PPP, Current INtl do'!I54/('Population Total - Country Popu'!I53*1000))</f>
        <v>29694.077108247075</v>
      </c>
      <c r="I53" s="18">
        <f>('GDP - GDP (PPP, Current INtl do'!J54/('Population Total - Country Popu'!J53*1000))</f>
        <v>31995.144042983644</v>
      </c>
      <c r="J53" s="18">
        <f>('GDP - GDP (PPP, Current INtl do'!K54/('Population Total - Country Popu'!K53*1000))</f>
        <v>33304.005807364279</v>
      </c>
      <c r="K53" s="18">
        <f>('GDP - GDP (PPP, Current INtl do'!L54/('Population Total - Country Popu'!L53*1000))</f>
        <v>33755.913957274272</v>
      </c>
      <c r="L53" s="18">
        <f>('GDP - GDP (PPP, Current INtl do'!M54/('Population Total - Country Popu'!M53*1000))</f>
        <v>36040.351910024729</v>
      </c>
      <c r="M53" s="18">
        <f>('GDP - GDP (PPP, Current INtl do'!N54/('Population Total - Country Popu'!N53*1000))</f>
        <v>37722.718101814302</v>
      </c>
      <c r="N53" s="18">
        <f>('GDP - GDP (PPP, Current INtl do'!O54/('Population Total - Country Popu'!O53*1000))</f>
        <v>36747.803276508115</v>
      </c>
      <c r="O53" s="18">
        <f>('GDP - GDP (PPP, Current INtl do'!P54/('Population Total - Country Popu'!P53*1000))</f>
        <v>35243.353267382088</v>
      </c>
      <c r="P53" s="18">
        <f>('GDP - GDP (PPP, Current INtl do'!Q54/('Population Total - Country Popu'!Q53*1000))</f>
        <v>35563.864778546675</v>
      </c>
      <c r="Q53" s="18">
        <f>('GDP - GDP (PPP, Current INtl do'!R54/('Population Total - Country Popu'!R53*1000))</f>
        <v>36757.157955598377</v>
      </c>
      <c r="R53" s="18">
        <f>('GDP - GDP (PPP, Current INtl do'!S54/('Population Total - Country Popu'!S53*1000))</f>
        <v>39406.098050092056</v>
      </c>
      <c r="S53" s="18">
        <f>('GDP - GDP (PPP, Current INtl do'!T54/('Population Total - Country Popu'!T53*1000))</f>
        <v>42009.525386290428</v>
      </c>
      <c r="T53" s="18">
        <f>('GDP - GDP (PPP, Current INtl do'!U54/('Population Total - Country Popu'!U53*1000))</f>
        <v>45917.016437696875</v>
      </c>
      <c r="U53" s="18">
        <f>('GDP - GDP (PPP, Current INtl do'!V54/('Population Total - Country Popu'!V53*1000))</f>
        <v>47821.6488603451</v>
      </c>
      <c r="V53" s="18">
        <f>('GDP - GDP (PPP, Current INtl do'!W54/('Population Total - Country Popu'!W53*1000))</f>
        <v>48196.75945122986</v>
      </c>
      <c r="W53" s="18">
        <f>('GDP - GDP (PPP, Current INtl do'!X54/('Population Total - Country Popu'!X53*1000))</f>
        <v>45077.145016532035</v>
      </c>
      <c r="X53" s="18">
        <f>('GDP - GDP (PPP, Current INtl do'!Y54/('Population Total - Country Popu'!Y53*1000))</f>
        <v>45814.862995720032</v>
      </c>
      <c r="Y53" s="18">
        <f>('GDP - GDP (PPP, Current INtl do'!Z54/('Population Total - Country Popu'!Z53*1000))</f>
        <v>44336.098782664536</v>
      </c>
      <c r="Z53" s="18">
        <f>('GDP - GDP (PPP, Current INtl do'!AA54/('Population Total - Country Popu'!AA53*1000))</f>
        <v>42811.90470772863</v>
      </c>
      <c r="AA53" s="18">
        <f>('GDP - GDP (PPP, Current INtl do'!AB54/('Population Total - Country Popu'!AB53*1000))</f>
        <v>43167.828454246584</v>
      </c>
      <c r="AB53" s="19"/>
      <c r="AC53" s="20">
        <f>(AA53-B53)/B53</f>
        <v>0.90368609198745053</v>
      </c>
      <c r="AD53" s="19"/>
    </row>
    <row r="54" spans="1:30" ht="22.25" customHeight="1" x14ac:dyDescent="0.2">
      <c r="A54" s="16" t="s">
        <v>53</v>
      </c>
      <c r="B54" s="21"/>
      <c r="C54" s="22"/>
      <c r="D54" s="22"/>
      <c r="E54" s="22"/>
      <c r="F54" s="22"/>
      <c r="G54" s="22"/>
      <c r="H54" s="22"/>
      <c r="I54" s="22"/>
      <c r="J54" s="22"/>
      <c r="K54" s="22"/>
      <c r="L54" s="22">
        <f>('GDP - GDP (PPP, Current INtl do'!M55/('Population Total - Country Popu'!M54*1000))</f>
        <v>85610.112389394169</v>
      </c>
      <c r="M54" s="22">
        <f>('GDP - GDP (PPP, Current INtl do'!N55/('Population Total - Country Popu'!N54*1000))</f>
        <v>88298.659416044815</v>
      </c>
      <c r="N54" s="22">
        <f>('GDP - GDP (PPP, Current INtl do'!O55/('Population Total - Country Popu'!O54*1000))</f>
        <v>93347.729778047593</v>
      </c>
      <c r="O54" s="22">
        <f>('GDP - GDP (PPP, Current INtl do'!P55/('Population Total - Country Popu'!P54*1000))</f>
        <v>94262.200310279863</v>
      </c>
      <c r="P54" s="22">
        <f>('GDP - GDP (PPP, Current INtl do'!Q55/('Population Total - Country Popu'!Q54*1000))</f>
        <v>105846.09257918976</v>
      </c>
      <c r="Q54" s="22">
        <f>('GDP - GDP (PPP, Current INtl do'!R55/('Population Total - Country Popu'!R54*1000))</f>
        <v>102990.53049660817</v>
      </c>
      <c r="R54" s="22">
        <f>('GDP - GDP (PPP, Current INtl do'!S55/('Population Total - Country Popu'!S54*1000))</f>
        <v>113596.21743359111</v>
      </c>
      <c r="S54" s="22">
        <f>('GDP - GDP (PPP, Current INtl do'!T55/('Population Total - Country Popu'!T54*1000))</f>
        <v>115617.3141634631</v>
      </c>
      <c r="T54" s="22">
        <f>('GDP - GDP (PPP, Current INtl do'!U55/('Population Total - Country Popu'!U54*1000))</f>
        <v>117580.30004908374</v>
      </c>
      <c r="U54" s="22">
        <f>('GDP - GDP (PPP, Current INtl do'!V55/('Population Total - Country Popu'!V54*1000))</f>
        <v>115253.08123979495</v>
      </c>
      <c r="V54" s="22">
        <f>('GDP - GDP (PPP, Current INtl do'!W55/('Population Total - Country Popu'!W54*1000))</f>
        <v>124688.58612410777</v>
      </c>
      <c r="W54" s="22">
        <f>('GDP - GDP (PPP, Current INtl do'!X55/('Population Total - Country Popu'!X54*1000))</f>
        <v>132128.73972463398</v>
      </c>
      <c r="X54" s="22">
        <f>('GDP - GDP (PPP, Current INtl do'!Y55/('Population Total - Country Popu'!Y54*1000))</f>
        <v>131254.22379783075</v>
      </c>
      <c r="Y54" s="22">
        <f>('GDP - GDP (PPP, Current INtl do'!Z55/('Population Total - Country Popu'!Z54*1000))</f>
        <v>131680.20264363394</v>
      </c>
      <c r="Z54" s="22">
        <f>('GDP - GDP (PPP, Current INtl do'!AA55/('Population Total - Country Popu'!AA54*1000))</f>
        <v>133287.29274837871</v>
      </c>
      <c r="AA54" s="22">
        <f>('GDP - GDP (PPP, Current INtl do'!AB55/('Population Total - Country Popu'!AB54*1000))</f>
        <v>134580.220789958</v>
      </c>
      <c r="AB54" s="19"/>
      <c r="AC54" s="23">
        <f>(AA54-L54)/L54</f>
        <v>0.57201313061972459</v>
      </c>
      <c r="AD54" s="19"/>
    </row>
    <row r="55" spans="1:30" ht="22.25" customHeight="1" x14ac:dyDescent="0.2">
      <c r="A55" s="16" t="s">
        <v>54</v>
      </c>
      <c r="B55" s="17">
        <f>('GDP - GDP (PPP, Current INtl do'!C56/('Population Total - Country Popu'!C55*1000))</f>
        <v>23062.218508501341</v>
      </c>
      <c r="C55" s="18">
        <f>('GDP - GDP (PPP, Current INtl do'!D56/('Population Total - Country Popu'!D55*1000))</f>
        <v>25169.89882270723</v>
      </c>
      <c r="D55" s="18">
        <f>('GDP - GDP (PPP, Current INtl do'!E56/('Population Total - Country Popu'!E55*1000))</f>
        <v>26117.677618273025</v>
      </c>
      <c r="E55" s="18">
        <f>('GDP - GDP (PPP, Current INtl do'!F56/('Population Total - Country Popu'!F55*1000))</f>
        <v>26002.034374063554</v>
      </c>
      <c r="F55" s="18">
        <f>('GDP - GDP (PPP, Current INtl do'!G56/('Population Total - Country Popu'!G55*1000))</f>
        <v>26087.205663363136</v>
      </c>
      <c r="G55" s="18">
        <f>('GDP - GDP (PPP, Current INtl do'!H56/('Population Total - Country Popu'!H55*1000))</f>
        <v>26153.047341385976</v>
      </c>
      <c r="H55" s="18">
        <f>('GDP - GDP (PPP, Current INtl do'!I56/('Population Total - Country Popu'!I55*1000))</f>
        <v>27121.14939711614</v>
      </c>
      <c r="I55" s="18">
        <f>('GDP - GDP (PPP, Current INtl do'!J56/('Population Total - Country Popu'!J55*1000))</f>
        <v>27984.279552536769</v>
      </c>
      <c r="J55" s="18">
        <f>('GDP - GDP (PPP, Current INtl do'!K56/('Population Total - Country Popu'!K55*1000))</f>
        <v>28754.907441179341</v>
      </c>
      <c r="K55" s="18">
        <f>('GDP - GDP (PPP, Current INtl do'!L56/('Population Total - Country Popu'!L55*1000))</f>
        <v>28477.267454748464</v>
      </c>
      <c r="L55" s="18">
        <f>('GDP - GDP (PPP, Current INtl do'!M56/('Population Total - Country Popu'!M55*1000))</f>
        <v>29747.640960977355</v>
      </c>
      <c r="M55" s="18">
        <f>('GDP - GDP (PPP, Current INtl do'!N56/('Population Total - Country Popu'!N55*1000))</f>
        <v>29498.351132171752</v>
      </c>
      <c r="N55" s="18">
        <f>('GDP - GDP (PPP, Current INtl do'!O56/('Population Total - Country Popu'!O55*1000))</f>
        <v>28707.41351864961</v>
      </c>
      <c r="O55" s="18">
        <f>('GDP - GDP (PPP, Current INtl do'!P56/('Population Total - Country Popu'!P55*1000))</f>
        <v>30105.81562562098</v>
      </c>
      <c r="P55" s="18">
        <f>('GDP - GDP (PPP, Current INtl do'!Q56/('Population Total - Country Popu'!Q55*1000))</f>
        <v>32397.044864592608</v>
      </c>
      <c r="Q55" s="18">
        <f>('GDP - GDP (PPP, Current INtl do'!R56/('Population Total - Country Popu'!R55*1000))</f>
        <v>34629.635949186828</v>
      </c>
      <c r="R55" s="18">
        <f>('GDP - GDP (PPP, Current INtl do'!S56/('Population Total - Country Popu'!S55*1000))</f>
        <v>36671.140583355947</v>
      </c>
      <c r="S55" s="18">
        <f>('GDP - GDP (PPP, Current INtl do'!T56/('Population Total - Country Popu'!T55*1000))</f>
        <v>39065.412903902259</v>
      </c>
      <c r="T55" s="18">
        <f>('GDP - GDP (PPP, Current INtl do'!U56/('Population Total - Country Popu'!U55*1000))</f>
        <v>42451.294521748387</v>
      </c>
      <c r="U55" s="18">
        <f>('GDP - GDP (PPP, Current INtl do'!V56/('Population Total - Country Popu'!V55*1000))</f>
        <v>42857.138381373414</v>
      </c>
      <c r="V55" s="18">
        <f>('GDP - GDP (PPP, Current INtl do'!W56/('Population Total - Country Popu'!W55*1000))</f>
        <v>44676.02916746078</v>
      </c>
      <c r="W55" s="18">
        <f>('GDP - GDP (PPP, Current INtl do'!X56/('Population Total - Country Popu'!X55*1000))</f>
        <v>49229.290202033138</v>
      </c>
      <c r="X55" s="18">
        <f>('GDP - GDP (PPP, Current INtl do'!Y56/('Population Total - Country Popu'!Y55*1000))</f>
        <v>51853.230526949985</v>
      </c>
      <c r="Y55" s="18">
        <f>('GDP - GDP (PPP, Current INtl do'!Z56/('Population Total - Country Popu'!Z55*1000))</f>
        <v>53082.274427729753</v>
      </c>
      <c r="Z55" s="18">
        <f>('GDP - GDP (PPP, Current INtl do'!AA56/('Population Total - Country Popu'!AA55*1000))</f>
        <v>54969.08518479982</v>
      </c>
      <c r="AA55" s="95">
        <f>('GDP - GDP (PPP, Current INtl do'!AB56/('Population Total - Country Popu'!AB55*1000))</f>
        <v>56479.810240646097</v>
      </c>
      <c r="AB55" s="96"/>
      <c r="AC55" s="97">
        <f>(AA55-B55)/B55</f>
        <v>1.4490189536547038</v>
      </c>
      <c r="AD55" s="34"/>
    </row>
    <row r="56" spans="1:30" ht="22.25" customHeight="1" x14ac:dyDescent="0.2">
      <c r="A56" s="35" t="s">
        <v>55</v>
      </c>
      <c r="B56" s="21"/>
      <c r="C56" s="22"/>
      <c r="D56" s="22"/>
      <c r="E56" s="22"/>
      <c r="F56" s="22">
        <f>('GDP - GDP (PPP, Current INtl do'!G57/('Population Total - Country Popu'!G56*1000))</f>
        <v>1855.1241350210153</v>
      </c>
      <c r="G56" s="22">
        <f>('GDP - GDP (PPP, Current INtl do'!H57/('Population Total - Country Popu'!H56*1000))</f>
        <v>1937.3977008900995</v>
      </c>
      <c r="H56" s="22">
        <f>('GDP - GDP (PPP, Current INtl do'!I57/('Population Total - Country Popu'!I56*1000))</f>
        <v>2019.9478413834574</v>
      </c>
      <c r="I56" s="22">
        <f>('GDP - GDP (PPP, Current INtl do'!J57/('Population Total - Country Popu'!J56*1000))</f>
        <v>2430.2301142779052</v>
      </c>
      <c r="J56" s="22">
        <f>('GDP - GDP (PPP, Current INtl do'!K57/('Population Total - Country Popu'!K56*1000))</f>
        <v>2960.1425607474921</v>
      </c>
      <c r="K56" s="22">
        <f>('GDP - GDP (PPP, Current INtl do'!L57/('Population Total - Country Popu'!L56*1000))</f>
        <v>3409.0430464828387</v>
      </c>
      <c r="L56" s="22">
        <f>('GDP - GDP (PPP, Current INtl do'!M57/('Population Total - Country Popu'!M56*1000))</f>
        <v>3037.3579960712705</v>
      </c>
      <c r="M56" s="22">
        <f>('GDP - GDP (PPP, Current INtl do'!N57/('Population Total - Country Popu'!N56*1000))</f>
        <v>2829.2557380361864</v>
      </c>
      <c r="N56" s="22">
        <f>('GDP - GDP (PPP, Current INtl do'!O57/('Population Total - Country Popu'!O56*1000))</f>
        <v>2771.3570388439143</v>
      </c>
      <c r="O56" s="22">
        <f>('GDP - GDP (PPP, Current INtl do'!P57/('Population Total - Country Popu'!P56*1000))</f>
        <v>3038.1498699453368</v>
      </c>
      <c r="P56" s="22">
        <f>('GDP - GDP (PPP, Current INtl do'!Q57/('Population Total - Country Popu'!Q56*1000))</f>
        <v>3331.8392540528453</v>
      </c>
      <c r="Q56" s="22">
        <f>('GDP - GDP (PPP, Current INtl do'!R57/('Population Total - Country Popu'!R56*1000))</f>
        <v>3740.2467954206177</v>
      </c>
      <c r="R56" s="22">
        <f>('GDP - GDP (PPP, Current INtl do'!S57/('Population Total - Country Popu'!S56*1000))</f>
        <v>3598.5917887123137</v>
      </c>
      <c r="S56" s="22">
        <f>('GDP - GDP (PPP, Current INtl do'!T57/('Population Total - Country Popu'!T56*1000))</f>
        <v>3546.7409837009045</v>
      </c>
      <c r="T56" s="22">
        <f>('GDP - GDP (PPP, Current INtl do'!U57/('Population Total - Country Popu'!U56*1000))</f>
        <v>3225.1461161064981</v>
      </c>
      <c r="U56" s="22">
        <f>('GDP - GDP (PPP, Current INtl do'!V57/('Population Total - Country Popu'!V56*1000))</f>
        <v>3833.7431575503269</v>
      </c>
      <c r="V56" s="22">
        <f>('GDP - GDP (PPP, Current INtl do'!W57/('Population Total - Country Popu'!W56*1000))</f>
        <v>3873.302728156641</v>
      </c>
      <c r="W56" s="22">
        <f>('GDP - GDP (PPP, Current INtl do'!X57/('Population Total - Country Popu'!X56*1000))</f>
        <v>4158.3802872254082</v>
      </c>
      <c r="X56" s="22">
        <f>('GDP - GDP (PPP, Current INtl do'!Y57/('Population Total - Country Popu'!Y56*1000))</f>
        <v>4729.8596010138162</v>
      </c>
      <c r="Y56" s="22">
        <f>('GDP - GDP (PPP, Current INtl do'!Z57/('Population Total - Country Popu'!Z56*1000))</f>
        <v>4486.748309597464</v>
      </c>
      <c r="Z56" s="22">
        <f>('GDP - GDP (PPP, Current INtl do'!AA57/('Population Total - Country Popu'!AA56*1000))</f>
        <v>4405.2179771064584</v>
      </c>
      <c r="AA56" s="98">
        <f>('GDP - GDP (PPP, Current INtl do'!AB57/('Population Total - Country Popu'!AB56*1000))</f>
        <v>4880.1246057982235</v>
      </c>
      <c r="AB56" s="99"/>
      <c r="AC56" s="100">
        <f>(AA56-F56)/F56</f>
        <v>1.6306188969628925</v>
      </c>
      <c r="AD56" s="36"/>
    </row>
    <row r="57" spans="1:30" ht="22.25" customHeight="1" x14ac:dyDescent="0.2">
      <c r="A57" s="35" t="s">
        <v>56</v>
      </c>
      <c r="B57" s="17"/>
      <c r="C57" s="18"/>
      <c r="D57" s="18"/>
      <c r="E57" s="18"/>
      <c r="F57" s="18"/>
      <c r="G57" s="18"/>
      <c r="H57" s="18"/>
      <c r="I57" s="18"/>
      <c r="J57" s="18"/>
      <c r="K57" s="18"/>
      <c r="L57" s="18"/>
      <c r="M57" s="18"/>
      <c r="N57" s="18"/>
      <c r="O57" s="18"/>
      <c r="P57" s="18"/>
      <c r="Q57" s="18"/>
      <c r="R57" s="18"/>
      <c r="S57" s="18"/>
      <c r="T57" s="18"/>
      <c r="U57" s="18"/>
      <c r="V57" s="18"/>
      <c r="W57" s="18"/>
      <c r="X57" s="18"/>
      <c r="Y57" s="18"/>
      <c r="Z57" s="18"/>
      <c r="AA57" s="95"/>
      <c r="AB57" s="99"/>
      <c r="AC57" s="97"/>
      <c r="AD57" s="36"/>
    </row>
    <row r="58" spans="1:30" ht="22.25" customHeight="1" x14ac:dyDescent="0.2">
      <c r="A58" s="35" t="s">
        <v>57</v>
      </c>
      <c r="B58" s="21">
        <f>('GDP - GDP (PPP, Current INtl do'!C59/('Population Total - Country Popu'!C58*1000))</f>
        <v>4438.7601381338382</v>
      </c>
      <c r="C58" s="22">
        <f>('GDP - GDP (PPP, Current INtl do'!D59/('Population Total - Country Popu'!D58*1000))</f>
        <v>4551.8603465731512</v>
      </c>
      <c r="D58" s="22">
        <f>('GDP - GDP (PPP, Current INtl do'!E59/('Population Total - Country Popu'!E58*1000))</f>
        <v>4854.806122323248</v>
      </c>
      <c r="E58" s="22">
        <f>('GDP - GDP (PPP, Current INtl do'!F59/('Population Total - Country Popu'!F58*1000))</f>
        <v>5285.1712290033292</v>
      </c>
      <c r="F58" s="22">
        <f>('GDP - GDP (PPP, Current INtl do'!G59/('Population Total - Country Popu'!G58*1000))</f>
        <v>5023.1969148328999</v>
      </c>
      <c r="G58" s="22">
        <f>('GDP - GDP (PPP, Current INtl do'!H59/('Population Total - Country Popu'!H58*1000))</f>
        <v>5411.5162549740498</v>
      </c>
      <c r="H58" s="22">
        <f>('GDP - GDP (PPP, Current INtl do'!I59/('Population Total - Country Popu'!I58*1000))</f>
        <v>5825.1992907681124</v>
      </c>
      <c r="I58" s="22">
        <f>('GDP - GDP (PPP, Current INtl do'!J59/('Population Total - Country Popu'!J58*1000))</f>
        <v>6286.1823294679807</v>
      </c>
      <c r="J58" s="22">
        <f>('GDP - GDP (PPP, Current INtl do'!K59/('Population Total - Country Popu'!K58*1000))</f>
        <v>8724.0926295612026</v>
      </c>
      <c r="K58" s="22">
        <f>('GDP - GDP (PPP, Current INtl do'!L59/('Population Total - Country Popu'!L58*1000))</f>
        <v>8317.9521076704241</v>
      </c>
      <c r="L58" s="22">
        <f>('GDP - GDP (PPP, Current INtl do'!M59/('Population Total - Country Popu'!M58*1000))</f>
        <v>9330.6710837918363</v>
      </c>
      <c r="M58" s="22">
        <f>('GDP - GDP (PPP, Current INtl do'!N59/('Population Total - Country Popu'!N58*1000))</f>
        <v>8760.4387229870754</v>
      </c>
      <c r="N58" s="22">
        <f>('GDP - GDP (PPP, Current INtl do'!O59/('Population Total - Country Popu'!O58*1000))</f>
        <v>8798.464776990204</v>
      </c>
      <c r="O58" s="22">
        <f>('GDP - GDP (PPP, Current INtl do'!P59/('Population Total - Country Popu'!P58*1000))</f>
        <v>8932.1635570810449</v>
      </c>
      <c r="P58" s="22">
        <f>('GDP - GDP (PPP, Current INtl do'!Q59/('Population Total - Country Popu'!Q58*1000))</f>
        <v>10298.549510626644</v>
      </c>
      <c r="Q58" s="22">
        <f>('GDP - GDP (PPP, Current INtl do'!R59/('Population Total - Country Popu'!R58*1000))</f>
        <v>11532.454004668449</v>
      </c>
      <c r="R58" s="22">
        <f>('GDP - GDP (PPP, Current INtl do'!S59/('Population Total - Country Popu'!S58*1000))</f>
        <v>13041.28885836972</v>
      </c>
      <c r="S58" s="22">
        <f>('GDP - GDP (PPP, Current INtl do'!T59/('Population Total - Country Popu'!T58*1000))</f>
        <v>14038.511842038501</v>
      </c>
      <c r="T58" s="22">
        <f>('GDP - GDP (PPP, Current INtl do'!U59/('Population Total - Country Popu'!U58*1000))</f>
        <v>15177.420485052357</v>
      </c>
      <c r="U58" s="22">
        <f>('GDP - GDP (PPP, Current INtl do'!V59/('Population Total - Country Popu'!V58*1000))</f>
        <v>14655.27665401669</v>
      </c>
      <c r="V58" s="22">
        <f>('GDP - GDP (PPP, Current INtl do'!W59/('Population Total - Country Popu'!W58*1000))</f>
        <v>16204.450044366713</v>
      </c>
      <c r="W58" s="22">
        <f>('GDP - GDP (PPP, Current INtl do'!X59/('Population Total - Country Popu'!X58*1000))</f>
        <v>17908.040103934782</v>
      </c>
      <c r="X58" s="22">
        <f>('GDP - GDP (PPP, Current INtl do'!Y59/('Population Total - Country Popu'!Y58*1000))</f>
        <v>18661.7209408544</v>
      </c>
      <c r="Y58" s="22">
        <f>('GDP - GDP (PPP, Current INtl do'!Z59/('Population Total - Country Popu'!Z58*1000))</f>
        <v>19370.873211572816</v>
      </c>
      <c r="Z58" s="22">
        <f>('GDP - GDP (PPP, Current INtl do'!AA59/('Population Total - Country Popu'!AA58*1000))</f>
        <v>19821.667477942246</v>
      </c>
      <c r="AA58" s="98">
        <f>('GDP - GDP (PPP, Current INtl do'!AB59/('Population Total - Country Popu'!AB58*1000))</f>
        <v>20113.89646811262</v>
      </c>
      <c r="AB58" s="99"/>
      <c r="AC58" s="100">
        <f>(AA58-B58)/B58</f>
        <v>3.5314222535505122</v>
      </c>
      <c r="AD58" s="36"/>
    </row>
    <row r="59" spans="1:30" ht="22.25" customHeight="1" x14ac:dyDescent="0.2">
      <c r="A59" s="35" t="s">
        <v>58</v>
      </c>
      <c r="B59" s="17">
        <f>('GDP - GDP (PPP, Current INtl do'!C60/('Population Total - Country Popu'!C59*1000))</f>
        <v>74240.991916679282</v>
      </c>
      <c r="C59" s="18">
        <f>('GDP - GDP (PPP, Current INtl do'!D60/('Population Total - Country Popu'!D59*1000))</f>
        <v>73235.66642428223</v>
      </c>
      <c r="D59" s="18">
        <f>('GDP - GDP (PPP, Current INtl do'!E60/('Population Total - Country Popu'!E59*1000))</f>
        <v>73372.832051644858</v>
      </c>
      <c r="E59" s="18">
        <f>('GDP - GDP (PPP, Current INtl do'!F60/('Population Total - Country Popu'!F59*1000))</f>
        <v>72192.721168615084</v>
      </c>
      <c r="F59" s="18">
        <f>('GDP - GDP (PPP, Current INtl do'!G60/('Population Total - Country Popu'!G59*1000))</f>
        <v>74894.054142892113</v>
      </c>
      <c r="G59" s="18">
        <f>('GDP - GDP (PPP, Current INtl do'!H60/('Population Total - Country Popu'!H59*1000))</f>
        <v>77605.668838939047</v>
      </c>
      <c r="H59" s="18">
        <f>('GDP - GDP (PPP, Current INtl do'!I60/('Population Total - Country Popu'!I59*1000))</f>
        <v>79375.158271894703</v>
      </c>
      <c r="I59" s="18">
        <f>('GDP - GDP (PPP, Current INtl do'!J60/('Population Total - Country Popu'!J59*1000))</f>
        <v>82726.007751366458</v>
      </c>
      <c r="J59" s="18">
        <f>('GDP - GDP (PPP, Current INtl do'!K60/('Population Total - Country Popu'!K59*1000))</f>
        <v>79481.127212696083</v>
      </c>
      <c r="K59" s="18">
        <f>('GDP - GDP (PPP, Current INtl do'!L60/('Population Total - Country Popu'!L59*1000))</f>
        <v>78993.650261058152</v>
      </c>
      <c r="L59" s="18">
        <f>('GDP - GDP (PPP, Current INtl do'!M60/('Population Total - Country Popu'!M59*1000))</f>
        <v>85652.44671690969</v>
      </c>
      <c r="M59" s="18">
        <f>('GDP - GDP (PPP, Current INtl do'!N60/('Population Total - Country Popu'!N59*1000))</f>
        <v>85823.660171006763</v>
      </c>
      <c r="N59" s="18">
        <f>('GDP - GDP (PPP, Current INtl do'!O60/('Population Total - Country Popu'!O59*1000))</f>
        <v>86714.532608320442</v>
      </c>
      <c r="O59" s="18">
        <f>('GDP - GDP (PPP, Current INtl do'!P60/('Population Total - Country Popu'!P59*1000))</f>
        <v>92085.622378840068</v>
      </c>
      <c r="P59" s="18">
        <f>('GDP - GDP (PPP, Current INtl do'!Q60/('Population Total - Country Popu'!Q59*1000))</f>
        <v>95452.788202051277</v>
      </c>
      <c r="Q59" s="18">
        <f>('GDP - GDP (PPP, Current INtl do'!R60/('Population Total - Country Popu'!R59*1000))</f>
        <v>91106.893888227321</v>
      </c>
      <c r="R59" s="18">
        <f>('GDP - GDP (PPP, Current INtl do'!S60/('Population Total - Country Popu'!S59*1000))</f>
        <v>87765.277776782095</v>
      </c>
      <c r="S59" s="18">
        <f>('GDP - GDP (PPP, Current INtl do'!T60/('Population Total - Country Popu'!T59*1000))</f>
        <v>78199.512108721814</v>
      </c>
      <c r="T59" s="18">
        <f>('GDP - GDP (PPP, Current INtl do'!U60/('Population Total - Country Popu'!U59*1000))</f>
        <v>70152.691502202404</v>
      </c>
      <c r="U59" s="18">
        <f>('GDP - GDP (PPP, Current INtl do'!V60/('Population Total - Country Popu'!V59*1000))</f>
        <v>59004.072493655767</v>
      </c>
      <c r="V59" s="18">
        <f>('GDP - GDP (PPP, Current INtl do'!W60/('Population Total - Country Popu'!W59*1000))</f>
        <v>55495.625063562686</v>
      </c>
      <c r="W59" s="18">
        <f>('GDP - GDP (PPP, Current INtl do'!X60/('Population Total - Country Popu'!X59*1000))</f>
        <v>56366.239261807546</v>
      </c>
      <c r="X59" s="18">
        <f>('GDP - GDP (PPP, Current INtl do'!Y60/('Population Total - Country Popu'!Y59*1000))</f>
        <v>59432.596079605326</v>
      </c>
      <c r="Y59" s="18">
        <f>('GDP - GDP (PPP, Current INtl do'!Z60/('Population Total - Country Popu'!Z59*1000))</f>
        <v>62300.893839482465</v>
      </c>
      <c r="Z59" s="18">
        <f>('GDP - GDP (PPP, Current INtl do'!AA60/('Population Total - Country Popu'!AA59*1000))</f>
        <v>64677.414477610837</v>
      </c>
      <c r="AA59" s="95">
        <f>('GDP - GDP (PPP, Current INtl do'!AB60/('Population Total - Country Popu'!AB59*1000))</f>
        <v>66901.970050297532</v>
      </c>
      <c r="AB59" s="99"/>
      <c r="AC59" s="97">
        <f>(AA59-B59)/B59</f>
        <v>-9.8854038408031239E-2</v>
      </c>
      <c r="AD59" s="36"/>
    </row>
    <row r="60" spans="1:30" ht="22.25" customHeight="1" x14ac:dyDescent="0.2">
      <c r="A60" s="35" t="s">
        <v>59</v>
      </c>
      <c r="B60" s="21">
        <f>('GDP - GDP (PPP, Current INtl do'!C61/('Population Total - Country Popu'!C60*1000))</f>
        <v>2199.122514564951</v>
      </c>
      <c r="C60" s="22">
        <f>('GDP - GDP (PPP, Current INtl do'!D61/('Population Total - Country Popu'!D60*1000))</f>
        <v>2299.2917515834506</v>
      </c>
      <c r="D60" s="22">
        <f>('GDP - GDP (PPP, Current INtl do'!E61/('Population Total - Country Popu'!E60*1000))</f>
        <v>2416.7168249735314</v>
      </c>
      <c r="E60" s="22">
        <f>('GDP - GDP (PPP, Current INtl do'!F61/('Population Total - Country Popu'!F60*1000))</f>
        <v>2444.6380656441174</v>
      </c>
      <c r="F60" s="22">
        <f>('GDP - GDP (PPP, Current INtl do'!G61/('Population Total - Country Popu'!G60*1000))</f>
        <v>2540.4891208614972</v>
      </c>
      <c r="G60" s="22">
        <f>('GDP - GDP (PPP, Current INtl do'!H61/('Population Total - Country Popu'!H60*1000))</f>
        <v>2627.1881675979153</v>
      </c>
      <c r="H60" s="22">
        <f>('GDP - GDP (PPP, Current INtl do'!I61/('Population Total - Country Popu'!I60*1000))</f>
        <v>2698.3440569233449</v>
      </c>
      <c r="I60" s="22">
        <f>('GDP - GDP (PPP, Current INtl do'!J61/('Population Total - Country Popu'!J60*1000))</f>
        <v>2796.7205826396298</v>
      </c>
      <c r="J60" s="22">
        <f>('GDP - GDP (PPP, Current INtl do'!K61/('Population Total - Country Popu'!K60*1000))</f>
        <v>2910.7641911762703</v>
      </c>
      <c r="K60" s="22">
        <f>('GDP - GDP (PPP, Current INtl do'!L61/('Population Total - Country Popu'!L60*1000))</f>
        <v>2981.9155456633512</v>
      </c>
      <c r="L60" s="22">
        <f>('GDP - GDP (PPP, Current INtl do'!M61/('Population Total - Country Popu'!M60*1000))</f>
        <v>3148.3047241108948</v>
      </c>
      <c r="M60" s="22">
        <f>('GDP - GDP (PPP, Current INtl do'!N61/('Population Total - Country Popu'!N60*1000))</f>
        <v>3248.5395237920134</v>
      </c>
      <c r="N60" s="22">
        <f>('GDP - GDP (PPP, Current INtl do'!O61/('Population Total - Country Popu'!O60*1000))</f>
        <v>3331.9283224224268</v>
      </c>
      <c r="O60" s="22">
        <f>('GDP - GDP (PPP, Current INtl do'!P61/('Population Total - Country Popu'!P60*1000))</f>
        <v>3427.7877468970496</v>
      </c>
      <c r="P60" s="22">
        <f>('GDP - GDP (PPP, Current INtl do'!Q61/('Population Total - Country Popu'!Q60*1000))</f>
        <v>3562.6321615925049</v>
      </c>
      <c r="Q60" s="22">
        <f>('GDP - GDP (PPP, Current INtl do'!R61/('Population Total - Country Popu'!R60*1000))</f>
        <v>3781.285276300945</v>
      </c>
      <c r="R60" s="22">
        <f>('GDP - GDP (PPP, Current INtl do'!S61/('Population Total - Country Popu'!S60*1000))</f>
        <v>3919.43559965642</v>
      </c>
      <c r="S60" s="22">
        <f>('GDP - GDP (PPP, Current INtl do'!T61/('Population Total - Country Popu'!T60*1000))</f>
        <v>4055.9976094228805</v>
      </c>
      <c r="T60" s="22">
        <f>('GDP - GDP (PPP, Current INtl do'!U61/('Population Total - Country Popu'!U60*1000))</f>
        <v>4183.3161798184583</v>
      </c>
      <c r="U60" s="22">
        <f>('GDP - GDP (PPP, Current INtl do'!V61/('Population Total - Country Popu'!V60*1000))</f>
        <v>4274.4584250384287</v>
      </c>
      <c r="V60" s="22">
        <f>('GDP - GDP (PPP, Current INtl do'!W61/('Population Total - Country Popu'!W60*1000))</f>
        <v>4550.8046220517808</v>
      </c>
      <c r="W60" s="22">
        <f>('GDP - GDP (PPP, Current INtl do'!X61/('Population Total - Country Popu'!X60*1000))</f>
        <v>3960.0676155121664</v>
      </c>
      <c r="X60" s="22">
        <f>('GDP - GDP (PPP, Current INtl do'!Y61/('Population Total - Country Popu'!Y60*1000))</f>
        <v>4034.6478726152645</v>
      </c>
      <c r="Y60" s="22">
        <f>('GDP - GDP (PPP, Current INtl do'!Z61/('Population Total - Country Popu'!Z60*1000))</f>
        <v>4199.8388253209778</v>
      </c>
      <c r="Z60" s="22">
        <f>('GDP - GDP (PPP, Current INtl do'!AA61/('Population Total - Country Popu'!AA60*1000))</f>
        <v>4170.9237004407742</v>
      </c>
      <c r="AA60" s="98">
        <f>('GDP - GDP (PPP, Current INtl do'!AB61/('Population Total - Country Popu'!AB60*1000))</f>
        <v>2964.1026925247547</v>
      </c>
      <c r="AB60" s="99"/>
      <c r="AC60" s="100">
        <f>(AA60-B60)/B60</f>
        <v>0.34785700791715035</v>
      </c>
      <c r="AD60" s="36"/>
    </row>
    <row r="61" spans="1:30" ht="92.25" customHeight="1" x14ac:dyDescent="0.2">
      <c r="A61" s="35"/>
      <c r="B61" s="89" t="s">
        <v>79</v>
      </c>
      <c r="C61" s="92"/>
      <c r="D61" s="92"/>
      <c r="E61" s="92"/>
      <c r="F61" s="92"/>
      <c r="G61" s="92"/>
      <c r="H61" s="92"/>
      <c r="I61" s="92"/>
      <c r="J61" s="92"/>
      <c r="K61" s="92"/>
      <c r="L61" s="92"/>
      <c r="M61" s="92"/>
      <c r="N61" s="92"/>
      <c r="O61" s="92"/>
      <c r="P61" s="92"/>
      <c r="Q61" s="92"/>
      <c r="R61" s="92"/>
      <c r="S61" s="92"/>
      <c r="T61" s="92"/>
      <c r="U61" s="92"/>
      <c r="V61" s="92"/>
      <c r="W61" s="92"/>
      <c r="X61" s="92"/>
      <c r="Y61" s="92"/>
      <c r="Z61" s="92"/>
      <c r="AA61" s="101"/>
      <c r="AB61" s="102"/>
      <c r="AC61" s="97"/>
      <c r="AD61" s="40"/>
    </row>
  </sheetData>
  <mergeCells count="2">
    <mergeCell ref="A1:AD1"/>
    <mergeCell ref="C2:D2"/>
  </mergeCells>
  <pageMargins left="1" right="1" top="1" bottom="1" header="0.25" footer="0.25"/>
  <pageSetup orientation="portrait"/>
  <headerFooter>
    <oddFooter>&amp;C&amp;"Helvetica,Regular"&amp;12&amp;K000000&amp;P</oddFooter>
  </headerFooter>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AD62"/>
  <sheetViews>
    <sheetView showGridLines="0" workbookViewId="0">
      <pane xSplit="1" ySplit="3" topLeftCell="R36" activePane="bottomRight" state="frozen"/>
      <selection pane="topRight"/>
      <selection pane="bottomLeft"/>
      <selection pane="bottomRight" activeCell="B4" sqref="B4"/>
    </sheetView>
  </sheetViews>
  <sheetFormatPr baseColWidth="10" defaultColWidth="12.25" defaultRowHeight="21.75" customHeight="1" x14ac:dyDescent="0.2"/>
  <cols>
    <col min="1" max="1" width="22.25" style="103" customWidth="1"/>
    <col min="2" max="2" width="10.875" style="103" customWidth="1"/>
    <col min="3" max="3" width="9.75" style="103" customWidth="1"/>
    <col min="4" max="27" width="10.875" style="103" customWidth="1"/>
    <col min="28" max="28" width="1.875" style="103" customWidth="1"/>
    <col min="29" max="29" width="10.875" style="103" customWidth="1"/>
    <col min="30" max="30" width="2.25" style="103" customWidth="1"/>
    <col min="31" max="256" width="12.25" customWidth="1"/>
  </cols>
  <sheetData>
    <row r="1" spans="1:30" ht="30" customHeight="1" x14ac:dyDescent="0.2">
      <c r="A1" s="135" t="s">
        <v>68</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row>
    <row r="2" spans="1:30" ht="36.5" customHeight="1" x14ac:dyDescent="0.25">
      <c r="A2" s="104" t="s">
        <v>69</v>
      </c>
      <c r="B2" s="4"/>
      <c r="C2" s="141"/>
      <c r="D2" s="142"/>
      <c r="E2" s="4"/>
      <c r="F2" s="4"/>
      <c r="G2" s="4"/>
      <c r="H2" s="4"/>
      <c r="I2" s="4"/>
      <c r="J2" s="4"/>
      <c r="K2" s="4"/>
      <c r="L2" s="4"/>
      <c r="M2" s="4"/>
      <c r="N2" s="4"/>
      <c r="O2" s="4"/>
      <c r="P2" s="4"/>
      <c r="Q2" s="4"/>
      <c r="R2" s="4"/>
      <c r="S2" s="4"/>
      <c r="T2" s="4"/>
      <c r="U2" s="4"/>
      <c r="V2" s="4"/>
      <c r="W2" s="4"/>
      <c r="X2" s="4"/>
      <c r="Y2" s="4"/>
      <c r="Z2" s="4"/>
      <c r="AA2" s="4"/>
      <c r="AB2" s="4"/>
      <c r="AC2" s="4"/>
      <c r="AD2" s="5"/>
    </row>
    <row r="3" spans="1:30" ht="22.75" customHeight="1" x14ac:dyDescent="0.25">
      <c r="A3" s="6" t="s">
        <v>1</v>
      </c>
      <c r="B3" s="7">
        <v>1990</v>
      </c>
      <c r="C3" s="7">
        <v>1991</v>
      </c>
      <c r="D3" s="7">
        <v>1992</v>
      </c>
      <c r="E3" s="7">
        <v>1993</v>
      </c>
      <c r="F3" s="7">
        <v>1994</v>
      </c>
      <c r="G3" s="7">
        <v>1995</v>
      </c>
      <c r="H3" s="7">
        <v>1996</v>
      </c>
      <c r="I3" s="7">
        <v>1997</v>
      </c>
      <c r="J3" s="7">
        <v>1998</v>
      </c>
      <c r="K3" s="7">
        <v>1999</v>
      </c>
      <c r="L3" s="7">
        <v>2000</v>
      </c>
      <c r="M3" s="7">
        <v>2001</v>
      </c>
      <c r="N3" s="7">
        <v>2002</v>
      </c>
      <c r="O3" s="7">
        <v>2003</v>
      </c>
      <c r="P3" s="7">
        <v>2004</v>
      </c>
      <c r="Q3" s="7">
        <v>2005</v>
      </c>
      <c r="R3" s="7">
        <v>2006</v>
      </c>
      <c r="S3" s="7">
        <v>2007</v>
      </c>
      <c r="T3" s="7">
        <v>2008</v>
      </c>
      <c r="U3" s="7">
        <v>2009</v>
      </c>
      <c r="V3" s="7">
        <v>2010</v>
      </c>
      <c r="W3" s="7">
        <v>2011</v>
      </c>
      <c r="X3" s="7">
        <v>2012</v>
      </c>
      <c r="Y3" s="7">
        <v>2013</v>
      </c>
      <c r="Z3" s="7">
        <v>2014</v>
      </c>
      <c r="AA3" s="7">
        <v>2015</v>
      </c>
      <c r="AB3" s="8"/>
      <c r="AC3" s="9" t="s">
        <v>2</v>
      </c>
      <c r="AD3" s="10"/>
    </row>
    <row r="4" spans="1:30" ht="23.25" customHeight="1" x14ac:dyDescent="0.2">
      <c r="A4" s="11" t="s">
        <v>3</v>
      </c>
      <c r="B4" s="105">
        <f t="shared" ref="B4:AA4" si="0">SUM(B5:B12)</f>
        <v>1142.645</v>
      </c>
      <c r="C4" s="106">
        <f t="shared" si="0"/>
        <v>1186.9610000000002</v>
      </c>
      <c r="D4" s="106">
        <f t="shared" si="0"/>
        <v>1234.7260000000001</v>
      </c>
      <c r="E4" s="106">
        <f t="shared" si="0"/>
        <v>1295.9639999999999</v>
      </c>
      <c r="F4" s="106">
        <f t="shared" si="0"/>
        <v>1368.1439999999998</v>
      </c>
      <c r="G4" s="106">
        <f t="shared" si="0"/>
        <v>1453.5480000000002</v>
      </c>
      <c r="H4" s="106">
        <f t="shared" si="0"/>
        <v>1507.1849999999999</v>
      </c>
      <c r="I4" s="106">
        <f t="shared" si="0"/>
        <v>1513.6260000000002</v>
      </c>
      <c r="J4" s="106">
        <f t="shared" si="0"/>
        <v>1405.6100000000001</v>
      </c>
      <c r="K4" s="106">
        <f t="shared" si="0"/>
        <v>1428.3879999999999</v>
      </c>
      <c r="L4" s="106">
        <f t="shared" si="0"/>
        <v>1475.7439999999999</v>
      </c>
      <c r="M4" s="106">
        <f t="shared" si="0"/>
        <v>1496.8770000000002</v>
      </c>
      <c r="N4" s="106">
        <f t="shared" si="0"/>
        <v>1564.3419999999999</v>
      </c>
      <c r="O4" s="106">
        <f t="shared" si="0"/>
        <v>1800.8540000000003</v>
      </c>
      <c r="P4" s="106">
        <f t="shared" si="0"/>
        <v>2023.838</v>
      </c>
      <c r="Q4" s="106">
        <f t="shared" si="0"/>
        <v>2149.2849999999994</v>
      </c>
      <c r="R4" s="106">
        <f t="shared" si="0"/>
        <v>2321.7089999999998</v>
      </c>
      <c r="S4" s="106">
        <f t="shared" si="0"/>
        <v>2437.7370000000001</v>
      </c>
      <c r="T4" s="106">
        <f t="shared" si="0"/>
        <v>2531.8839999999996</v>
      </c>
      <c r="U4" s="106">
        <f t="shared" si="0"/>
        <v>2620.2170000000001</v>
      </c>
      <c r="V4" s="106">
        <f t="shared" si="0"/>
        <v>2975.3029999999994</v>
      </c>
      <c r="W4" s="106">
        <f t="shared" si="0"/>
        <v>3244.0950000000003</v>
      </c>
      <c r="X4" s="106">
        <f t="shared" si="0"/>
        <v>3332.4490000000001</v>
      </c>
      <c r="Y4" s="106">
        <f t="shared" si="0"/>
        <v>3404.8870000000002</v>
      </c>
      <c r="Z4" s="106">
        <f t="shared" si="0"/>
        <v>3412.96868621986</v>
      </c>
      <c r="AA4" s="106">
        <f t="shared" si="0"/>
        <v>3385.5461223676257</v>
      </c>
      <c r="AB4" s="14"/>
      <c r="AC4" s="15">
        <f t="shared" ref="AC4:AC39" si="1">(AA4-B4)/B4</f>
        <v>1.9629028459124451</v>
      </c>
      <c r="AD4" s="14"/>
    </row>
    <row r="5" spans="1:30" ht="22.25" customHeight="1" x14ac:dyDescent="0.2">
      <c r="A5" s="16" t="s">
        <v>4</v>
      </c>
      <c r="B5" s="107">
        <v>671.05100000000004</v>
      </c>
      <c r="C5" s="108">
        <v>704.81000000000006</v>
      </c>
      <c r="D5" s="108">
        <v>735.20100000000002</v>
      </c>
      <c r="E5" s="108">
        <v>785.02700000000004</v>
      </c>
      <c r="F5" s="108">
        <v>833.99</v>
      </c>
      <c r="G5" s="108">
        <v>905.45</v>
      </c>
      <c r="H5" s="108">
        <v>944.39300000000003</v>
      </c>
      <c r="I5" s="108">
        <v>946.14400000000001</v>
      </c>
      <c r="J5" s="108">
        <v>906.55700000000002</v>
      </c>
      <c r="K5" s="108">
        <v>904.84199999999998</v>
      </c>
      <c r="L5" s="108">
        <v>928.601</v>
      </c>
      <c r="M5" s="108">
        <v>951.06799999999998</v>
      </c>
      <c r="N5" s="108">
        <v>1007.429</v>
      </c>
      <c r="O5" s="108">
        <v>1234.027</v>
      </c>
      <c r="P5" s="108">
        <v>1442.096</v>
      </c>
      <c r="Q5" s="108">
        <v>1578.952</v>
      </c>
      <c r="R5" s="108">
        <v>1749.24</v>
      </c>
      <c r="S5" s="108">
        <v>1852.1420000000001</v>
      </c>
      <c r="T5" s="108">
        <v>1956.82</v>
      </c>
      <c r="U5" s="108">
        <v>2077.634</v>
      </c>
      <c r="V5" s="108">
        <v>2391.0219999999999</v>
      </c>
      <c r="W5" s="108">
        <v>2651.92</v>
      </c>
      <c r="X5" s="108">
        <v>2732.6819999999998</v>
      </c>
      <c r="Y5" s="108">
        <v>2795.0540000000001</v>
      </c>
      <c r="Z5" s="108">
        <v>2809.4852543417319</v>
      </c>
      <c r="AA5" s="108">
        <v>2788.1586210103151</v>
      </c>
      <c r="AB5" s="19"/>
      <c r="AC5" s="20">
        <f t="shared" si="1"/>
        <v>3.1549131452159598</v>
      </c>
      <c r="AD5" s="19"/>
    </row>
    <row r="6" spans="1:30" ht="22.25" customHeight="1" x14ac:dyDescent="0.2">
      <c r="A6" s="16" t="s">
        <v>5</v>
      </c>
      <c r="B6" s="109">
        <v>7.4539999999999997</v>
      </c>
      <c r="C6" s="110">
        <v>7.81</v>
      </c>
      <c r="D6" s="110">
        <v>9.0250000000000004</v>
      </c>
      <c r="E6" s="110">
        <v>9.5350000000000001</v>
      </c>
      <c r="F6" s="110">
        <v>8.5310000000000006</v>
      </c>
      <c r="G6" s="110">
        <v>8.5820000000000007</v>
      </c>
      <c r="H6" s="110">
        <v>7.9420000000000002</v>
      </c>
      <c r="I6" s="110">
        <v>8.3729999999999993</v>
      </c>
      <c r="J6" s="110">
        <v>10.663</v>
      </c>
      <c r="K6" s="110">
        <v>11.648999999999999</v>
      </c>
      <c r="L6" s="110">
        <v>11.028</v>
      </c>
      <c r="M6" s="110">
        <v>10.351000000000001</v>
      </c>
      <c r="N6" s="110">
        <v>10.808999999999999</v>
      </c>
      <c r="O6" s="110">
        <v>11.824</v>
      </c>
      <c r="P6" s="110">
        <v>11.374000000000001</v>
      </c>
      <c r="Q6" s="110">
        <v>11.964</v>
      </c>
      <c r="R6" s="110">
        <v>11.468999999999999</v>
      </c>
      <c r="S6" s="110">
        <v>11.923</v>
      </c>
      <c r="T6" s="110">
        <v>11.993</v>
      </c>
      <c r="U6" s="110">
        <v>11.494999999999999</v>
      </c>
      <c r="V6" s="110">
        <v>11.115</v>
      </c>
      <c r="W6" s="110">
        <v>11.943</v>
      </c>
      <c r="X6" s="110">
        <v>11.848000000000001</v>
      </c>
      <c r="Y6" s="110">
        <v>12.27</v>
      </c>
      <c r="Z6" s="110">
        <v>12.138279447026189</v>
      </c>
      <c r="AA6" s="110">
        <v>12.96742747022693</v>
      </c>
      <c r="AB6" s="19"/>
      <c r="AC6" s="23">
        <f t="shared" si="1"/>
        <v>0.7396602455362129</v>
      </c>
      <c r="AD6" s="19"/>
    </row>
    <row r="7" spans="1:30" ht="22.25" customHeight="1" x14ac:dyDescent="0.2">
      <c r="A7" s="16" t="s">
        <v>6</v>
      </c>
      <c r="B7" s="107">
        <v>0.28199999999999997</v>
      </c>
      <c r="C7" s="108">
        <v>0.29799999999999999</v>
      </c>
      <c r="D7" s="108">
        <v>0.29599999999999999</v>
      </c>
      <c r="E7" s="108">
        <v>0.32400000000000001</v>
      </c>
      <c r="F7" s="108">
        <v>0.35</v>
      </c>
      <c r="G7" s="108">
        <v>0.33900000000000002</v>
      </c>
      <c r="H7" s="108">
        <v>0.38600000000000001</v>
      </c>
      <c r="I7" s="108">
        <v>0.40899999999999997</v>
      </c>
      <c r="J7" s="108">
        <v>0.42699999999999999</v>
      </c>
      <c r="K7" s="108">
        <v>0.41799999999999998</v>
      </c>
      <c r="L7" s="108">
        <v>0.44600000000000001</v>
      </c>
      <c r="M7" s="108">
        <v>0.46</v>
      </c>
      <c r="N7" s="108">
        <v>0.41599999999999998</v>
      </c>
      <c r="O7" s="108">
        <v>0.41899999999999998</v>
      </c>
      <c r="P7" s="108">
        <v>0.47099999999999997</v>
      </c>
      <c r="Q7" s="108">
        <v>0.501</v>
      </c>
      <c r="R7" s="108">
        <v>0.44500000000000001</v>
      </c>
      <c r="S7" s="108">
        <v>0.42099999999999999</v>
      </c>
      <c r="T7" s="108">
        <v>0.625</v>
      </c>
      <c r="U7" s="108">
        <v>0.72199999999999998</v>
      </c>
      <c r="V7" s="108">
        <v>0.54100000000000004</v>
      </c>
      <c r="W7" s="108">
        <v>0.64300000000000002</v>
      </c>
      <c r="X7" s="108">
        <v>0.62</v>
      </c>
      <c r="Y7" s="108">
        <v>0.59099999999999997</v>
      </c>
      <c r="Z7" s="108">
        <v>0.63190215852901643</v>
      </c>
      <c r="AA7" s="108">
        <v>0.64017398767430223</v>
      </c>
      <c r="AB7" s="19"/>
      <c r="AC7" s="20">
        <f t="shared" si="1"/>
        <v>1.2701205236677386</v>
      </c>
      <c r="AD7" s="19"/>
    </row>
    <row r="8" spans="1:30" ht="22.25" customHeight="1" x14ac:dyDescent="0.2">
      <c r="A8" s="16" t="s">
        <v>7</v>
      </c>
      <c r="B8" s="109">
        <v>61.131</v>
      </c>
      <c r="C8" s="110">
        <v>62.832000000000001</v>
      </c>
      <c r="D8" s="110">
        <v>63.533999999999999</v>
      </c>
      <c r="E8" s="110">
        <v>65.218000000000004</v>
      </c>
      <c r="F8" s="110">
        <v>64.58</v>
      </c>
      <c r="G8" s="110">
        <v>64.542000000000002</v>
      </c>
      <c r="H8" s="110">
        <v>63.866999999999997</v>
      </c>
      <c r="I8" s="110">
        <v>58.286000000000001</v>
      </c>
      <c r="J8" s="110">
        <v>16.120999999999999</v>
      </c>
      <c r="K8" s="110">
        <v>17.597999999999999</v>
      </c>
      <c r="L8" s="110">
        <v>18.997</v>
      </c>
      <c r="M8" s="110">
        <v>19.696000000000002</v>
      </c>
      <c r="N8" s="110">
        <v>18.879000000000001</v>
      </c>
      <c r="O8" s="110">
        <v>19.294</v>
      </c>
      <c r="P8" s="110">
        <v>19.731999999999999</v>
      </c>
      <c r="Q8" s="110">
        <v>20.609000000000002</v>
      </c>
      <c r="R8" s="110">
        <v>20.971</v>
      </c>
      <c r="S8" s="110">
        <v>17.515000000000001</v>
      </c>
      <c r="T8" s="110">
        <v>19.398</v>
      </c>
      <c r="U8" s="110">
        <v>19.274000000000001</v>
      </c>
      <c r="V8" s="110">
        <v>18.161999999999999</v>
      </c>
      <c r="W8" s="110">
        <v>13.125999999999999</v>
      </c>
      <c r="X8" s="110">
        <v>13.393000000000001</v>
      </c>
      <c r="Y8" s="110">
        <v>13.66</v>
      </c>
      <c r="Z8" s="110">
        <v>14.44033618237296</v>
      </c>
      <c r="AA8" s="110">
        <v>14.78925755470534</v>
      </c>
      <c r="AB8" s="19"/>
      <c r="AC8" s="23">
        <f t="shared" si="1"/>
        <v>-0.75807270362491463</v>
      </c>
      <c r="AD8" s="19"/>
    </row>
    <row r="9" spans="1:30" ht="22.25" customHeight="1" x14ac:dyDescent="0.2">
      <c r="A9" s="16" t="s">
        <v>8</v>
      </c>
      <c r="B9" s="107">
        <v>298.93099999999998</v>
      </c>
      <c r="C9" s="108">
        <v>299.80399999999997</v>
      </c>
      <c r="D9" s="108">
        <v>306.476</v>
      </c>
      <c r="E9" s="108">
        <v>302.66899999999998</v>
      </c>
      <c r="F9" s="108">
        <v>319.96600000000001</v>
      </c>
      <c r="G9" s="108">
        <v>322.72899999999998</v>
      </c>
      <c r="H9" s="108">
        <v>328.52199999999999</v>
      </c>
      <c r="I9" s="108">
        <v>327.45800000000003</v>
      </c>
      <c r="J9" s="108">
        <v>315.74299999999999</v>
      </c>
      <c r="K9" s="108">
        <v>326.29300000000001</v>
      </c>
      <c r="L9" s="108">
        <v>332.84100000000001</v>
      </c>
      <c r="M9" s="108">
        <v>328.16399999999999</v>
      </c>
      <c r="N9" s="108">
        <v>332.71</v>
      </c>
      <c r="O9" s="108">
        <v>338.72199999999998</v>
      </c>
      <c r="P9" s="108">
        <v>345.24400000000003</v>
      </c>
      <c r="Q9" s="108">
        <v>337.94799999999998</v>
      </c>
      <c r="R9" s="108">
        <v>335.83199999999999</v>
      </c>
      <c r="S9" s="108">
        <v>341.48599999999999</v>
      </c>
      <c r="T9" s="108">
        <v>330.00700000000001</v>
      </c>
      <c r="U9" s="108">
        <v>300.98</v>
      </c>
      <c r="V9" s="108">
        <v>319.56400000000002</v>
      </c>
      <c r="W9" s="108">
        <v>324.80399999999997</v>
      </c>
      <c r="X9" s="108">
        <v>335.30799999999999</v>
      </c>
      <c r="Y9" s="108">
        <v>339.07400000000001</v>
      </c>
      <c r="Z9" s="108">
        <v>330.54077360249858</v>
      </c>
      <c r="AA9" s="108">
        <v>323.14403715550031</v>
      </c>
      <c r="AB9" s="111"/>
      <c r="AC9" s="20">
        <f t="shared" si="1"/>
        <v>8.0998749395346528E-2</v>
      </c>
      <c r="AD9" s="19"/>
    </row>
    <row r="10" spans="1:30" ht="22.25" customHeight="1" x14ac:dyDescent="0.2">
      <c r="A10" s="16" t="s">
        <v>9</v>
      </c>
      <c r="B10" s="109">
        <v>2.7240000000000002</v>
      </c>
      <c r="C10" s="110">
        <v>3.3159999999999998</v>
      </c>
      <c r="D10" s="110">
        <v>3.0049999999999999</v>
      </c>
      <c r="E10" s="110">
        <v>2.532</v>
      </c>
      <c r="F10" s="110">
        <v>2.1669999999999998</v>
      </c>
      <c r="G10" s="110">
        <v>2.16</v>
      </c>
      <c r="H10" s="110">
        <v>2.1930000000000001</v>
      </c>
      <c r="I10" s="110">
        <v>2.1019999999999999</v>
      </c>
      <c r="J10" s="110">
        <v>2.1019999999999999</v>
      </c>
      <c r="K10" s="110">
        <v>2.06</v>
      </c>
      <c r="L10" s="110">
        <v>2.0470000000000002</v>
      </c>
      <c r="M10" s="110">
        <v>2.15</v>
      </c>
      <c r="N10" s="110">
        <v>2.2599999999999998</v>
      </c>
      <c r="O10" s="110">
        <v>2.1909999999999998</v>
      </c>
      <c r="P10" s="110">
        <v>2.3319999999999999</v>
      </c>
      <c r="Q10" s="110">
        <v>2.335</v>
      </c>
      <c r="R10" s="110">
        <v>2.5619999999999998</v>
      </c>
      <c r="S10" s="110">
        <v>3.29</v>
      </c>
      <c r="T10" s="110">
        <v>3.2829999999999999</v>
      </c>
      <c r="U10" s="110">
        <v>3.573</v>
      </c>
      <c r="V10" s="110">
        <v>6.7250000000000014</v>
      </c>
      <c r="W10" s="110">
        <v>7.5220000000000002</v>
      </c>
      <c r="X10" s="110">
        <v>8.9250000000000007</v>
      </c>
      <c r="Y10" s="110">
        <v>11.342000000000001</v>
      </c>
      <c r="Z10" s="110">
        <v>12.039260055545389</v>
      </c>
      <c r="AA10" s="110">
        <v>12.34354216497646</v>
      </c>
      <c r="AB10" s="19"/>
      <c r="AC10" s="23">
        <f t="shared" si="1"/>
        <v>3.5314031442644858</v>
      </c>
      <c r="AD10" s="19"/>
    </row>
    <row r="11" spans="1:30" ht="22.25" customHeight="1" x14ac:dyDescent="0.2">
      <c r="A11" s="16" t="s">
        <v>10</v>
      </c>
      <c r="B11" s="107">
        <v>67.341999999999999</v>
      </c>
      <c r="C11" s="108">
        <v>71.307000000000002</v>
      </c>
      <c r="D11" s="108">
        <v>77.524000000000001</v>
      </c>
      <c r="E11" s="108">
        <v>87.796999999999997</v>
      </c>
      <c r="F11" s="108">
        <v>93.820000000000007</v>
      </c>
      <c r="G11" s="108">
        <v>102.20099999999999</v>
      </c>
      <c r="H11" s="108">
        <v>110.11199999999999</v>
      </c>
      <c r="I11" s="108">
        <v>117.271</v>
      </c>
      <c r="J11" s="108">
        <v>99.491</v>
      </c>
      <c r="K11" s="108">
        <v>109.044</v>
      </c>
      <c r="L11" s="108">
        <v>122.051</v>
      </c>
      <c r="M11" s="108">
        <v>122.76900000000001</v>
      </c>
      <c r="N11" s="108">
        <v>126.979</v>
      </c>
      <c r="O11" s="108">
        <v>127.13800000000001</v>
      </c>
      <c r="P11" s="108">
        <v>131.518</v>
      </c>
      <c r="Q11" s="108">
        <v>126.24</v>
      </c>
      <c r="R11" s="108">
        <v>128.34899999999999</v>
      </c>
      <c r="S11" s="108">
        <v>135.172</v>
      </c>
      <c r="T11" s="108">
        <v>138.42099999999999</v>
      </c>
      <c r="U11" s="108">
        <v>138.768</v>
      </c>
      <c r="V11" s="108">
        <v>154.54499999999999</v>
      </c>
      <c r="W11" s="108">
        <v>160.73099999999999</v>
      </c>
      <c r="X11" s="108">
        <v>159.28</v>
      </c>
      <c r="Y11" s="108">
        <v>161.57599999999999</v>
      </c>
      <c r="Z11" s="108">
        <v>161.36454041438961</v>
      </c>
      <c r="AA11" s="108">
        <v>161.61594243409789</v>
      </c>
      <c r="AB11" s="19"/>
      <c r="AC11" s="20">
        <f t="shared" si="1"/>
        <v>1.3999278672165645</v>
      </c>
      <c r="AD11" s="19"/>
    </row>
    <row r="12" spans="1:30" ht="22.25" customHeight="1" x14ac:dyDescent="0.2">
      <c r="A12" s="16" t="s">
        <v>62</v>
      </c>
      <c r="B12" s="109">
        <v>33.729999999999997</v>
      </c>
      <c r="C12" s="110">
        <v>36.783999999999999</v>
      </c>
      <c r="D12" s="110">
        <v>39.664999999999999</v>
      </c>
      <c r="E12" s="110">
        <v>42.862000000000002</v>
      </c>
      <c r="F12" s="110">
        <v>44.74</v>
      </c>
      <c r="G12" s="110">
        <v>47.545000000000002</v>
      </c>
      <c r="H12" s="110">
        <v>49.77</v>
      </c>
      <c r="I12" s="110">
        <v>53.582999999999998</v>
      </c>
      <c r="J12" s="110">
        <v>54.506</v>
      </c>
      <c r="K12" s="110">
        <v>56.484000000000002</v>
      </c>
      <c r="L12" s="110">
        <v>59.732999999999997</v>
      </c>
      <c r="M12" s="110">
        <v>62.219000000000001</v>
      </c>
      <c r="N12" s="110">
        <v>64.86</v>
      </c>
      <c r="O12" s="110">
        <v>67.239000000000004</v>
      </c>
      <c r="P12" s="110">
        <v>71.070999999999998</v>
      </c>
      <c r="Q12" s="110">
        <v>70.736000000000004</v>
      </c>
      <c r="R12" s="110">
        <v>72.841000000000008</v>
      </c>
      <c r="S12" s="110">
        <v>75.787999999999997</v>
      </c>
      <c r="T12" s="110">
        <v>71.337000000000003</v>
      </c>
      <c r="U12" s="110">
        <v>67.771000000000001</v>
      </c>
      <c r="V12" s="110">
        <v>73.629000000000005</v>
      </c>
      <c r="W12" s="110">
        <v>73.406000000000006</v>
      </c>
      <c r="X12" s="110">
        <v>70.393000000000001</v>
      </c>
      <c r="Y12" s="110">
        <v>71.320000000000007</v>
      </c>
      <c r="Z12" s="110">
        <v>72.328340017766507</v>
      </c>
      <c r="AA12" s="110">
        <v>71.887120590129342</v>
      </c>
      <c r="AB12" s="19"/>
      <c r="AC12" s="23">
        <f t="shared" si="1"/>
        <v>1.1312517222095864</v>
      </c>
      <c r="AD12" s="19"/>
    </row>
    <row r="13" spans="1:30" ht="22.25" customHeight="1" x14ac:dyDescent="0.2">
      <c r="A13" s="24" t="s">
        <v>12</v>
      </c>
      <c r="B13" s="112">
        <f t="shared" ref="B13:AA13" si="2">B14+B20</f>
        <v>383.5797479343405</v>
      </c>
      <c r="C13" s="113">
        <f t="shared" si="2"/>
        <v>394.21043589474391</v>
      </c>
      <c r="D13" s="113">
        <f t="shared" si="2"/>
        <v>398.05399999999997</v>
      </c>
      <c r="E13" s="113">
        <f t="shared" si="2"/>
        <v>394.59899999999993</v>
      </c>
      <c r="F13" s="113">
        <f t="shared" si="2"/>
        <v>407.45300000000009</v>
      </c>
      <c r="G13" s="113">
        <f t="shared" si="2"/>
        <v>412.45699999999999</v>
      </c>
      <c r="H13" s="113">
        <f t="shared" si="2"/>
        <v>428.96999999999997</v>
      </c>
      <c r="I13" s="113">
        <f t="shared" si="2"/>
        <v>433.58099999999996</v>
      </c>
      <c r="J13" s="113">
        <f t="shared" si="2"/>
        <v>454.06799999999998</v>
      </c>
      <c r="K13" s="113">
        <f t="shared" si="2"/>
        <v>490.05900000000003</v>
      </c>
      <c r="L13" s="113">
        <f t="shared" si="2"/>
        <v>500.995</v>
      </c>
      <c r="M13" s="113">
        <f t="shared" si="2"/>
        <v>516.78700000000003</v>
      </c>
      <c r="N13" s="113">
        <f t="shared" si="2"/>
        <v>525.83500000000004</v>
      </c>
      <c r="O13" s="113">
        <f t="shared" si="2"/>
        <v>547.18799999999999</v>
      </c>
      <c r="P13" s="113">
        <f t="shared" si="2"/>
        <v>582.52599999999995</v>
      </c>
      <c r="Q13" s="113">
        <f t="shared" si="2"/>
        <v>608.55099999999993</v>
      </c>
      <c r="R13" s="113">
        <f t="shared" si="2"/>
        <v>650.61900000000003</v>
      </c>
      <c r="S13" s="113">
        <f t="shared" si="2"/>
        <v>707.13299999999992</v>
      </c>
      <c r="T13" s="113">
        <f t="shared" si="2"/>
        <v>750.68599999999992</v>
      </c>
      <c r="U13" s="113">
        <f t="shared" si="2"/>
        <v>791.08799999999997</v>
      </c>
      <c r="V13" s="113">
        <f t="shared" si="2"/>
        <v>815.90000000000009</v>
      </c>
      <c r="W13" s="113">
        <f t="shared" si="2"/>
        <v>864.90800000000002</v>
      </c>
      <c r="X13" s="113">
        <f t="shared" si="2"/>
        <v>920.65299999999991</v>
      </c>
      <c r="Y13" s="113">
        <f t="shared" si="2"/>
        <v>917.97800000000007</v>
      </c>
      <c r="Z13" s="113">
        <f t="shared" si="2"/>
        <v>968.02162943136852</v>
      </c>
      <c r="AA13" s="113">
        <f t="shared" si="2"/>
        <v>1008.5581363380102</v>
      </c>
      <c r="AB13" s="19"/>
      <c r="AC13" s="27">
        <f t="shared" si="1"/>
        <v>1.6293310368164973</v>
      </c>
      <c r="AD13" s="19"/>
    </row>
    <row r="14" spans="1:30" ht="22.25" customHeight="1" x14ac:dyDescent="0.2">
      <c r="A14" s="24" t="s">
        <v>13</v>
      </c>
      <c r="B14" s="112">
        <f t="shared" ref="B14:AA14" si="3">SUM(B15:B19)</f>
        <v>132.24274793434049</v>
      </c>
      <c r="C14" s="113">
        <f t="shared" si="3"/>
        <v>127.46343589474391</v>
      </c>
      <c r="D14" s="113">
        <f t="shared" si="3"/>
        <v>118.01300000000001</v>
      </c>
      <c r="E14" s="113">
        <f t="shared" si="3"/>
        <v>104.203</v>
      </c>
      <c r="F14" s="113">
        <f t="shared" si="3"/>
        <v>95.731999999999999</v>
      </c>
      <c r="G14" s="113">
        <f t="shared" si="3"/>
        <v>84.700999999999993</v>
      </c>
      <c r="H14" s="113">
        <f t="shared" si="3"/>
        <v>77.557999999999993</v>
      </c>
      <c r="I14" s="113">
        <f t="shared" si="3"/>
        <v>73.76400000000001</v>
      </c>
      <c r="J14" s="113">
        <f t="shared" si="3"/>
        <v>78.086999999999989</v>
      </c>
      <c r="K14" s="113">
        <f t="shared" si="3"/>
        <v>76.27</v>
      </c>
      <c r="L14" s="113">
        <f t="shared" si="3"/>
        <v>77.330000000000013</v>
      </c>
      <c r="M14" s="113">
        <f t="shared" si="3"/>
        <v>81.62299999999999</v>
      </c>
      <c r="N14" s="113">
        <f t="shared" si="3"/>
        <v>84.161000000000001</v>
      </c>
      <c r="O14" s="113">
        <f t="shared" si="3"/>
        <v>86.692999999999998</v>
      </c>
      <c r="P14" s="113">
        <f t="shared" si="3"/>
        <v>94.99799999999999</v>
      </c>
      <c r="Q14" s="113">
        <f t="shared" si="3"/>
        <v>94.457999999999998</v>
      </c>
      <c r="R14" s="113">
        <f t="shared" si="3"/>
        <v>99.695000000000007</v>
      </c>
      <c r="S14" s="113">
        <f t="shared" si="3"/>
        <v>109.85299999999999</v>
      </c>
      <c r="T14" s="113">
        <f t="shared" si="3"/>
        <v>101.636</v>
      </c>
      <c r="U14" s="113">
        <f t="shared" si="3"/>
        <v>90.706999999999994</v>
      </c>
      <c r="V14" s="113">
        <f t="shared" si="3"/>
        <v>113.71900000000001</v>
      </c>
      <c r="W14" s="113">
        <f t="shared" si="3"/>
        <v>121.46299999999999</v>
      </c>
      <c r="X14" s="113">
        <f t="shared" si="3"/>
        <v>119.63600000000001</v>
      </c>
      <c r="Y14" s="113">
        <f t="shared" si="3"/>
        <v>121.74799999999999</v>
      </c>
      <c r="Z14" s="113">
        <f t="shared" si="3"/>
        <v>126.83902255113136</v>
      </c>
      <c r="AA14" s="113">
        <f t="shared" si="3"/>
        <v>130.08481492228663</v>
      </c>
      <c r="AB14" s="19"/>
      <c r="AC14" s="27">
        <f t="shared" si="1"/>
        <v>-1.6317968627854663E-2</v>
      </c>
      <c r="AD14" s="19"/>
    </row>
    <row r="15" spans="1:30" ht="22.25" customHeight="1" x14ac:dyDescent="0.2">
      <c r="A15" s="16" t="s">
        <v>14</v>
      </c>
      <c r="B15" s="107">
        <v>82.457717427304146</v>
      </c>
      <c r="C15" s="108">
        <v>79.477658650443004</v>
      </c>
      <c r="D15" s="108">
        <v>73.585000000000008</v>
      </c>
      <c r="E15" s="108">
        <v>61.023000000000003</v>
      </c>
      <c r="F15" s="108">
        <v>54.613999999999997</v>
      </c>
      <c r="G15" s="108">
        <v>46.234000000000002</v>
      </c>
      <c r="H15" s="108">
        <v>38.895000000000003</v>
      </c>
      <c r="I15" s="108">
        <v>35.304000000000002</v>
      </c>
      <c r="J15" s="108">
        <v>34.720999999999997</v>
      </c>
      <c r="K15" s="108">
        <v>31.768000000000001</v>
      </c>
      <c r="L15" s="108">
        <v>32.206000000000003</v>
      </c>
      <c r="M15" s="108">
        <v>35.956000000000003</v>
      </c>
      <c r="N15" s="108">
        <v>36.47</v>
      </c>
      <c r="O15" s="108">
        <v>38.780999999999999</v>
      </c>
      <c r="P15" s="108">
        <v>47.192</v>
      </c>
      <c r="Q15" s="108">
        <v>48.357999999999997</v>
      </c>
      <c r="R15" s="108">
        <v>52.530999999999999</v>
      </c>
      <c r="S15" s="108">
        <v>60.634999999999998</v>
      </c>
      <c r="T15" s="108">
        <v>50.776000000000003</v>
      </c>
      <c r="U15" s="108">
        <v>45.243000000000002</v>
      </c>
      <c r="V15" s="108">
        <v>67.254000000000005</v>
      </c>
      <c r="W15" s="108">
        <v>70.662999999999997</v>
      </c>
      <c r="X15" s="108">
        <v>66.736000000000004</v>
      </c>
      <c r="Y15" s="108">
        <v>71.694000000000003</v>
      </c>
      <c r="Z15" s="108">
        <v>73.018011870158645</v>
      </c>
      <c r="AA15" s="108">
        <v>71.810643532361937</v>
      </c>
      <c r="AB15" s="19"/>
      <c r="AC15" s="20">
        <f t="shared" si="1"/>
        <v>-0.12912161805023062</v>
      </c>
      <c r="AD15" s="19"/>
    </row>
    <row r="16" spans="1:30" ht="22.25" customHeight="1" x14ac:dyDescent="0.2">
      <c r="A16" s="16" t="s">
        <v>15</v>
      </c>
      <c r="B16" s="109">
        <v>3.4278474907946381</v>
      </c>
      <c r="C16" s="110">
        <v>3.3039635497955451</v>
      </c>
      <c r="D16" s="110">
        <v>3.0590000000000002</v>
      </c>
      <c r="E16" s="110">
        <v>2.351</v>
      </c>
      <c r="F16" s="110">
        <v>1.698</v>
      </c>
      <c r="G16" s="110">
        <v>1.2350000000000001</v>
      </c>
      <c r="H16" s="110">
        <v>1.5529999999999999</v>
      </c>
      <c r="I16" s="110">
        <v>1.53</v>
      </c>
      <c r="J16" s="110">
        <v>1.6240000000000001</v>
      </c>
      <c r="K16" s="110">
        <v>1.274</v>
      </c>
      <c r="L16" s="110">
        <v>1.264</v>
      </c>
      <c r="M16" s="110">
        <v>1.0620000000000001</v>
      </c>
      <c r="N16" s="110">
        <v>1.3520000000000001</v>
      </c>
      <c r="O16" s="110">
        <v>1.4830000000000001</v>
      </c>
      <c r="P16" s="110">
        <v>1.6020000000000001</v>
      </c>
      <c r="Q16" s="110">
        <v>1.47</v>
      </c>
      <c r="R16" s="110">
        <v>1.448</v>
      </c>
      <c r="S16" s="110">
        <v>1.5469999999999999</v>
      </c>
      <c r="T16" s="110">
        <v>2.089</v>
      </c>
      <c r="U16" s="110">
        <v>1.8520000000000001</v>
      </c>
      <c r="V16" s="110">
        <v>1.7410000000000001</v>
      </c>
      <c r="W16" s="110">
        <v>2.0880000000000001</v>
      </c>
      <c r="X16" s="110">
        <v>2.76</v>
      </c>
      <c r="Y16" s="110">
        <v>2.6840000000000002</v>
      </c>
      <c r="Z16" s="110">
        <v>2.6184167875735689</v>
      </c>
      <c r="AA16" s="110">
        <v>2.6894730936681821</v>
      </c>
      <c r="AB16" s="19"/>
      <c r="AC16" s="23">
        <f t="shared" si="1"/>
        <v>-0.21540468154121037</v>
      </c>
      <c r="AD16" s="19"/>
    </row>
    <row r="17" spans="1:30" ht="22.25" customHeight="1" x14ac:dyDescent="0.2">
      <c r="A17" s="16" t="s">
        <v>16</v>
      </c>
      <c r="B17" s="107">
        <v>2.2064176885827531</v>
      </c>
      <c r="C17" s="108">
        <v>2.1266767667693451</v>
      </c>
      <c r="D17" s="108">
        <v>1.9690000000000001</v>
      </c>
      <c r="E17" s="108">
        <v>1.41</v>
      </c>
      <c r="F17" s="108">
        <v>0.64200000000000002</v>
      </c>
      <c r="G17" s="108">
        <v>0.66800000000000004</v>
      </c>
      <c r="H17" s="108">
        <v>0.77100000000000002</v>
      </c>
      <c r="I17" s="108">
        <v>0.58699999999999997</v>
      </c>
      <c r="J17" s="108">
        <v>0.68100000000000005</v>
      </c>
      <c r="K17" s="108">
        <v>0.68700000000000006</v>
      </c>
      <c r="L17" s="108">
        <v>0.61</v>
      </c>
      <c r="M17" s="108">
        <v>0.625</v>
      </c>
      <c r="N17" s="108">
        <v>0.51300000000000001</v>
      </c>
      <c r="O17" s="108">
        <v>0.56600000000000006</v>
      </c>
      <c r="P17" s="108">
        <v>0.69900000000000007</v>
      </c>
      <c r="Q17" s="108">
        <v>0.66600000000000004</v>
      </c>
      <c r="R17" s="108">
        <v>0.72499999999999998</v>
      </c>
      <c r="S17" s="108">
        <v>0.88200000000000001</v>
      </c>
      <c r="T17" s="108">
        <v>0.79200000000000004</v>
      </c>
      <c r="U17" s="108">
        <v>0.66900000000000004</v>
      </c>
      <c r="V17" s="108">
        <v>0.69400000000000006</v>
      </c>
      <c r="W17" s="108">
        <v>0.64100000000000001</v>
      </c>
      <c r="X17" s="108">
        <v>0.83299999999999996</v>
      </c>
      <c r="Y17" s="108">
        <v>0.97799999999999998</v>
      </c>
      <c r="Z17" s="108">
        <v>0.96339352455782434</v>
      </c>
      <c r="AA17" s="108">
        <v>0.98494043528588004</v>
      </c>
      <c r="AB17" s="19"/>
      <c r="AC17" s="20">
        <f t="shared" si="1"/>
        <v>-0.55360200365392453</v>
      </c>
      <c r="AD17" s="19"/>
    </row>
    <row r="18" spans="1:30" ht="22.25" customHeight="1" x14ac:dyDescent="0.2">
      <c r="A18" s="16" t="s">
        <v>17</v>
      </c>
      <c r="B18" s="109">
        <v>10.093044246350869</v>
      </c>
      <c r="C18" s="110">
        <v>9.7282771144192441</v>
      </c>
      <c r="D18" s="110">
        <v>9.0069999999999997</v>
      </c>
      <c r="E18" s="110">
        <v>7.7220000000000004</v>
      </c>
      <c r="F18" s="110">
        <v>9.1449999999999996</v>
      </c>
      <c r="G18" s="110">
        <v>9.2720000000000002</v>
      </c>
      <c r="H18" s="110">
        <v>8.3640000000000008</v>
      </c>
      <c r="I18" s="110">
        <v>8.3510000000000009</v>
      </c>
      <c r="J18" s="110">
        <v>8.7520000000000007</v>
      </c>
      <c r="K18" s="110">
        <v>10.275</v>
      </c>
      <c r="L18" s="110">
        <v>10.237</v>
      </c>
      <c r="M18" s="110">
        <v>10.382999999999999</v>
      </c>
      <c r="N18" s="110">
        <v>10.898999999999999</v>
      </c>
      <c r="O18" s="110">
        <v>12.163</v>
      </c>
      <c r="P18" s="110">
        <v>12.692</v>
      </c>
      <c r="Q18" s="110">
        <v>13.182</v>
      </c>
      <c r="R18" s="110">
        <v>13.502000000000001</v>
      </c>
      <c r="S18" s="110">
        <v>15.282999999999999</v>
      </c>
      <c r="T18" s="110">
        <v>15.497999999999999</v>
      </c>
      <c r="U18" s="110">
        <v>13.728</v>
      </c>
      <c r="V18" s="110">
        <v>15.622999999999999</v>
      </c>
      <c r="W18" s="110">
        <v>17.068999999999999</v>
      </c>
      <c r="X18" s="110">
        <v>17.724</v>
      </c>
      <c r="Y18" s="110">
        <v>18.242000000000001</v>
      </c>
      <c r="Z18" s="110">
        <v>21.01622490687593</v>
      </c>
      <c r="AA18" s="110">
        <v>24.76482728859984</v>
      </c>
      <c r="AB18" s="19"/>
      <c r="AC18" s="23">
        <f t="shared" si="1"/>
        <v>1.4536529003678489</v>
      </c>
      <c r="AD18" s="19"/>
    </row>
    <row r="19" spans="1:30" ht="23.25" customHeight="1" x14ac:dyDescent="0.2">
      <c r="A19" s="28" t="s">
        <v>18</v>
      </c>
      <c r="B19" s="107">
        <v>34.057721081308081</v>
      </c>
      <c r="C19" s="108">
        <v>32.826859813316773</v>
      </c>
      <c r="D19" s="108">
        <v>30.393000000000001</v>
      </c>
      <c r="E19" s="108">
        <v>31.696999999999999</v>
      </c>
      <c r="F19" s="108">
        <v>29.632999999999999</v>
      </c>
      <c r="G19" s="108">
        <v>27.292000000000002</v>
      </c>
      <c r="H19" s="108">
        <v>27.975000000000001</v>
      </c>
      <c r="I19" s="108">
        <v>27.992000000000001</v>
      </c>
      <c r="J19" s="108">
        <v>32.308999999999997</v>
      </c>
      <c r="K19" s="108">
        <v>32.265999999999998</v>
      </c>
      <c r="L19" s="108">
        <v>33.012999999999998</v>
      </c>
      <c r="M19" s="108">
        <v>33.597000000000001</v>
      </c>
      <c r="N19" s="108">
        <v>34.927</v>
      </c>
      <c r="O19" s="108">
        <v>33.700000000000003</v>
      </c>
      <c r="P19" s="108">
        <v>32.813000000000002</v>
      </c>
      <c r="Q19" s="108">
        <v>30.782</v>
      </c>
      <c r="R19" s="108">
        <v>31.489000000000001</v>
      </c>
      <c r="S19" s="108">
        <v>31.506</v>
      </c>
      <c r="T19" s="108">
        <v>32.481000000000002</v>
      </c>
      <c r="U19" s="108">
        <v>29.215</v>
      </c>
      <c r="V19" s="108">
        <v>28.407</v>
      </c>
      <c r="W19" s="108">
        <v>31.001999999999999</v>
      </c>
      <c r="X19" s="108">
        <v>31.582999999999998</v>
      </c>
      <c r="Y19" s="108">
        <v>28.15</v>
      </c>
      <c r="Z19" s="108">
        <v>29.22297546196539</v>
      </c>
      <c r="AA19" s="108">
        <v>29.834930572370769</v>
      </c>
      <c r="AB19" s="14"/>
      <c r="AC19" s="20">
        <f t="shared" si="1"/>
        <v>-0.12398922696136908</v>
      </c>
      <c r="AD19" s="14"/>
    </row>
    <row r="20" spans="1:30" ht="22.25" customHeight="1" x14ac:dyDescent="0.2">
      <c r="A20" s="24" t="s">
        <v>19</v>
      </c>
      <c r="B20" s="112">
        <f t="shared" ref="B20:AA20" si="4">SUM(B21:B29)</f>
        <v>251.33700000000002</v>
      </c>
      <c r="C20" s="113">
        <f t="shared" si="4"/>
        <v>266.74700000000001</v>
      </c>
      <c r="D20" s="113">
        <f t="shared" si="4"/>
        <v>280.041</v>
      </c>
      <c r="E20" s="113">
        <f t="shared" si="4"/>
        <v>290.39599999999996</v>
      </c>
      <c r="F20" s="113">
        <f t="shared" si="4"/>
        <v>311.72100000000006</v>
      </c>
      <c r="G20" s="113">
        <f t="shared" si="4"/>
        <v>327.75599999999997</v>
      </c>
      <c r="H20" s="113">
        <f t="shared" si="4"/>
        <v>351.41199999999998</v>
      </c>
      <c r="I20" s="113">
        <f t="shared" si="4"/>
        <v>359.81699999999995</v>
      </c>
      <c r="J20" s="113">
        <f t="shared" si="4"/>
        <v>375.98099999999999</v>
      </c>
      <c r="K20" s="113">
        <f t="shared" si="4"/>
        <v>413.78900000000004</v>
      </c>
      <c r="L20" s="113">
        <f t="shared" si="4"/>
        <v>423.66499999999996</v>
      </c>
      <c r="M20" s="113">
        <f t="shared" si="4"/>
        <v>435.16399999999999</v>
      </c>
      <c r="N20" s="113">
        <f t="shared" si="4"/>
        <v>441.67400000000004</v>
      </c>
      <c r="O20" s="113">
        <f t="shared" si="4"/>
        <v>460.49499999999995</v>
      </c>
      <c r="P20" s="113">
        <f t="shared" si="4"/>
        <v>487.52799999999996</v>
      </c>
      <c r="Q20" s="113">
        <f t="shared" si="4"/>
        <v>514.09299999999996</v>
      </c>
      <c r="R20" s="113">
        <f t="shared" si="4"/>
        <v>550.92399999999998</v>
      </c>
      <c r="S20" s="113">
        <f t="shared" si="4"/>
        <v>597.28</v>
      </c>
      <c r="T20" s="113">
        <f t="shared" si="4"/>
        <v>649.04999999999995</v>
      </c>
      <c r="U20" s="113">
        <f t="shared" si="4"/>
        <v>700.38099999999997</v>
      </c>
      <c r="V20" s="113">
        <f t="shared" si="4"/>
        <v>702.18100000000004</v>
      </c>
      <c r="W20" s="113">
        <f t="shared" si="4"/>
        <v>743.44500000000005</v>
      </c>
      <c r="X20" s="113">
        <f t="shared" si="4"/>
        <v>801.01699999999994</v>
      </c>
      <c r="Y20" s="113">
        <f t="shared" si="4"/>
        <v>796.23</v>
      </c>
      <c r="Z20" s="113">
        <f t="shared" si="4"/>
        <v>841.18260688023713</v>
      </c>
      <c r="AA20" s="113">
        <f t="shared" si="4"/>
        <v>878.47332141572349</v>
      </c>
      <c r="AB20" s="19"/>
      <c r="AC20" s="27">
        <f t="shared" si="1"/>
        <v>2.4952009509770683</v>
      </c>
      <c r="AD20" s="19"/>
    </row>
    <row r="21" spans="1:30" ht="22.25" customHeight="1" x14ac:dyDescent="0.2">
      <c r="A21" s="16" t="s">
        <v>20</v>
      </c>
      <c r="B21" s="114">
        <v>0.71299999999999997</v>
      </c>
      <c r="C21" s="115">
        <v>0.66500000000000004</v>
      </c>
      <c r="D21" s="115">
        <v>0.38</v>
      </c>
      <c r="E21" s="115">
        <v>0.36699999999999999</v>
      </c>
      <c r="F21" s="115">
        <v>0.35299999999999998</v>
      </c>
      <c r="G21" s="115">
        <v>0.33900000000000002</v>
      </c>
      <c r="H21" s="115">
        <v>0.32100000000000001</v>
      </c>
      <c r="I21" s="115">
        <v>0.29899999999999999</v>
      </c>
      <c r="J21" s="115">
        <v>0.28399999999999997</v>
      </c>
      <c r="K21" s="115">
        <v>0.224</v>
      </c>
      <c r="L21" s="115">
        <v>0.21099999999999999</v>
      </c>
      <c r="M21" s="115">
        <v>0.17399999999999999</v>
      </c>
      <c r="N21" s="115">
        <v>0.24099999999999999</v>
      </c>
      <c r="O21" s="115">
        <v>0.28000000000000003</v>
      </c>
      <c r="P21" s="115">
        <v>0.25900000000000001</v>
      </c>
      <c r="Q21" s="115">
        <v>0.36199999999999999</v>
      </c>
      <c r="R21" s="115">
        <v>0.45</v>
      </c>
      <c r="S21" s="115">
        <v>0.62</v>
      </c>
      <c r="T21" s="115">
        <v>1.1499999999999999</v>
      </c>
      <c r="U21" s="115">
        <v>1.8480000000000001</v>
      </c>
      <c r="V21" s="115">
        <v>2.31</v>
      </c>
      <c r="W21" s="115">
        <v>3.3410000000000002</v>
      </c>
      <c r="X21" s="115">
        <v>5.5780000000000003</v>
      </c>
      <c r="Y21" s="115">
        <v>5.8</v>
      </c>
      <c r="Z21" s="115">
        <v>6.1884298828274797</v>
      </c>
      <c r="AA21" s="115">
        <v>6.2792625160738851</v>
      </c>
      <c r="AB21" s="19"/>
      <c r="AC21" s="20">
        <f t="shared" si="1"/>
        <v>7.8068197981400917</v>
      </c>
      <c r="AD21" s="19"/>
    </row>
    <row r="22" spans="1:30" ht="22.25" customHeight="1" x14ac:dyDescent="0.2">
      <c r="A22" s="16" t="s">
        <v>21</v>
      </c>
      <c r="B22" s="109">
        <v>4.2359999999999998</v>
      </c>
      <c r="C22" s="110">
        <v>4.3470000000000004</v>
      </c>
      <c r="D22" s="110">
        <v>4.84</v>
      </c>
      <c r="E22" s="110">
        <v>4.7469999999999999</v>
      </c>
      <c r="F22" s="110">
        <v>5.173</v>
      </c>
      <c r="G22" s="110">
        <v>6.2220000000000004</v>
      </c>
      <c r="H22" s="110">
        <v>6.5529999999999999</v>
      </c>
      <c r="I22" s="110">
        <v>6.835</v>
      </c>
      <c r="J22" s="110">
        <v>6.5579999999999998</v>
      </c>
      <c r="K22" s="110">
        <v>6.8820000000000006</v>
      </c>
      <c r="L22" s="110">
        <v>7.6000000000000014</v>
      </c>
      <c r="M22" s="110">
        <v>8.8510000000000009</v>
      </c>
      <c r="N22" s="110">
        <v>9.1920000000000002</v>
      </c>
      <c r="O22" s="110">
        <v>9.7279999999999998</v>
      </c>
      <c r="P22" s="110">
        <v>10.282</v>
      </c>
      <c r="Q22" s="110">
        <v>10.766</v>
      </c>
      <c r="R22" s="110">
        <v>11.874000000000001</v>
      </c>
      <c r="S22" s="110">
        <v>12.11</v>
      </c>
      <c r="T22" s="110">
        <v>13.515000000000001</v>
      </c>
      <c r="U22" s="110">
        <v>14.678000000000001</v>
      </c>
      <c r="V22" s="110">
        <v>16.36</v>
      </c>
      <c r="W22" s="110">
        <v>17.335999999999999</v>
      </c>
      <c r="X22" s="110">
        <v>18.402000000000001</v>
      </c>
      <c r="Y22" s="110">
        <v>18.803000000000001</v>
      </c>
      <c r="Z22" s="110">
        <v>19.572384690749551</v>
      </c>
      <c r="AA22" s="110">
        <v>20.866106021685908</v>
      </c>
      <c r="AB22" s="19"/>
      <c r="AC22" s="23">
        <f t="shared" si="1"/>
        <v>3.9258984942601294</v>
      </c>
      <c r="AD22" s="19"/>
    </row>
    <row r="23" spans="1:30" ht="22.25" customHeight="1" x14ac:dyDescent="0.2">
      <c r="A23" s="16" t="s">
        <v>22</v>
      </c>
      <c r="B23" s="107">
        <v>3.5000000000000003E-2</v>
      </c>
      <c r="C23" s="108">
        <v>5.0999999999999997E-2</v>
      </c>
      <c r="D23" s="108">
        <v>5.8999999999999997E-2</v>
      </c>
      <c r="E23" s="108">
        <v>0.05</v>
      </c>
      <c r="F23" s="108">
        <v>5.8000000000000003E-2</v>
      </c>
      <c r="G23" s="108">
        <v>6.8000000000000005E-2</v>
      </c>
      <c r="H23" s="108">
        <v>8.2000000000000003E-2</v>
      </c>
      <c r="I23" s="108">
        <v>0.107</v>
      </c>
      <c r="J23" s="108">
        <v>0.104</v>
      </c>
      <c r="K23" s="108">
        <v>0.105</v>
      </c>
      <c r="L23" s="108">
        <v>0.108</v>
      </c>
      <c r="M23" s="108">
        <v>0.105</v>
      </c>
      <c r="N23" s="108">
        <v>0.114</v>
      </c>
      <c r="O23" s="108">
        <v>0.10299999999999999</v>
      </c>
      <c r="P23" s="108">
        <v>8.4000000000000005E-2</v>
      </c>
      <c r="Q23" s="108">
        <v>0.108</v>
      </c>
      <c r="R23" s="108">
        <v>0.107</v>
      </c>
      <c r="S23" s="108">
        <v>0.107</v>
      </c>
      <c r="T23" s="108">
        <v>0.115</v>
      </c>
      <c r="U23" s="108">
        <v>0.106</v>
      </c>
      <c r="V23" s="108">
        <v>0.13300000000000001</v>
      </c>
      <c r="W23" s="108">
        <v>0.2</v>
      </c>
      <c r="X23" s="108">
        <v>0.223</v>
      </c>
      <c r="Y23" s="108">
        <v>0.24099999999999999</v>
      </c>
      <c r="Z23" s="108">
        <v>0.25232960085739697</v>
      </c>
      <c r="AA23" s="108">
        <v>0.25520007014428558</v>
      </c>
      <c r="AB23" s="19"/>
      <c r="AC23" s="20">
        <f t="shared" si="1"/>
        <v>6.2914305755510158</v>
      </c>
      <c r="AD23" s="19"/>
    </row>
    <row r="24" spans="1:30" ht="22.25" customHeight="1" x14ac:dyDescent="0.2">
      <c r="A24" s="16" t="s">
        <v>23</v>
      </c>
      <c r="B24" s="109">
        <v>168.845</v>
      </c>
      <c r="C24" s="110">
        <v>179.49</v>
      </c>
      <c r="D24" s="110">
        <v>190.643</v>
      </c>
      <c r="E24" s="110">
        <v>197.35400000000001</v>
      </c>
      <c r="F24" s="110">
        <v>208.54400000000001</v>
      </c>
      <c r="G24" s="110">
        <v>221.315</v>
      </c>
      <c r="H24" s="110">
        <v>240.61199999999999</v>
      </c>
      <c r="I24" s="110">
        <v>250.255</v>
      </c>
      <c r="J24" s="110">
        <v>255.31</v>
      </c>
      <c r="K24" s="110">
        <v>271.548</v>
      </c>
      <c r="L24" s="110">
        <v>281.38900000000001</v>
      </c>
      <c r="M24" s="110">
        <v>283.92500000000001</v>
      </c>
      <c r="N24" s="110">
        <v>287.49900000000002</v>
      </c>
      <c r="O24" s="110">
        <v>299.863</v>
      </c>
      <c r="P24" s="110">
        <v>314.786</v>
      </c>
      <c r="Q24" s="110">
        <v>333.39600000000002</v>
      </c>
      <c r="R24" s="110">
        <v>355.52699999999999</v>
      </c>
      <c r="S24" s="110">
        <v>383.858</v>
      </c>
      <c r="T24" s="110">
        <v>427.70100000000002</v>
      </c>
      <c r="U24" s="110">
        <v>474.13299999999998</v>
      </c>
      <c r="V24" s="110">
        <v>468.964</v>
      </c>
      <c r="W24" s="110">
        <v>503.61700000000002</v>
      </c>
      <c r="X24" s="110">
        <v>550.45100000000002</v>
      </c>
      <c r="Y24" s="110">
        <v>554.88200000000006</v>
      </c>
      <c r="Z24" s="110">
        <v>589.9535908056439</v>
      </c>
      <c r="AA24" s="110">
        <v>620.7232199434734</v>
      </c>
      <c r="AB24" s="19"/>
      <c r="AC24" s="23">
        <f t="shared" si="1"/>
        <v>2.6762902066597967</v>
      </c>
      <c r="AD24" s="19"/>
    </row>
    <row r="25" spans="1:30" ht="22.25" customHeight="1" x14ac:dyDescent="0.2">
      <c r="A25" s="16" t="s">
        <v>24</v>
      </c>
      <c r="B25" s="107">
        <v>57.542999999999999</v>
      </c>
      <c r="C25" s="108">
        <v>62.140999999999998</v>
      </c>
      <c r="D25" s="108">
        <v>62.429000000000002</v>
      </c>
      <c r="E25" s="108">
        <v>64.775999999999996</v>
      </c>
      <c r="F25" s="108">
        <v>72.433000000000007</v>
      </c>
      <c r="G25" s="108">
        <v>74.540000000000006</v>
      </c>
      <c r="H25" s="108">
        <v>75.405000000000001</v>
      </c>
      <c r="I25" s="108">
        <v>73.567000000000007</v>
      </c>
      <c r="J25" s="108">
        <v>84.262</v>
      </c>
      <c r="K25" s="108">
        <v>104.312</v>
      </c>
      <c r="L25" s="108">
        <v>101.57599999999999</v>
      </c>
      <c r="M25" s="108">
        <v>108.715</v>
      </c>
      <c r="N25" s="108">
        <v>109.624</v>
      </c>
      <c r="O25" s="108">
        <v>114.164</v>
      </c>
      <c r="P25" s="108">
        <v>121.965</v>
      </c>
      <c r="Q25" s="108">
        <v>127.895</v>
      </c>
      <c r="R25" s="108">
        <v>138.959</v>
      </c>
      <c r="S25" s="108">
        <v>152.959</v>
      </c>
      <c r="T25" s="108">
        <v>158.69800000000001</v>
      </c>
      <c r="U25" s="108">
        <v>161.285</v>
      </c>
      <c r="V25" s="108">
        <v>165.04400000000001</v>
      </c>
      <c r="W25" s="108">
        <v>168.84800000000001</v>
      </c>
      <c r="X25" s="108">
        <v>175.583</v>
      </c>
      <c r="Y25" s="108">
        <v>168.251</v>
      </c>
      <c r="Z25" s="108">
        <v>174.11390051203861</v>
      </c>
      <c r="AA25" s="108">
        <v>176.7155876854028</v>
      </c>
      <c r="AB25" s="19"/>
      <c r="AC25" s="20">
        <f t="shared" si="1"/>
        <v>2.0710179810820222</v>
      </c>
      <c r="AD25" s="19"/>
    </row>
    <row r="26" spans="1:30" ht="22.25" customHeight="1" x14ac:dyDescent="0.2">
      <c r="A26" s="16" t="s">
        <v>25</v>
      </c>
      <c r="B26" s="109">
        <v>3.9E-2</v>
      </c>
      <c r="C26" s="110">
        <v>4.2000000000000003E-2</v>
      </c>
      <c r="D26" s="110">
        <v>6.3E-2</v>
      </c>
      <c r="E26" s="110">
        <v>5.3999999999999999E-2</v>
      </c>
      <c r="F26" s="110">
        <v>5.3999999999999999E-2</v>
      </c>
      <c r="G26" s="110">
        <v>6.8000000000000005E-2</v>
      </c>
      <c r="H26" s="110">
        <v>7.9000000000000001E-2</v>
      </c>
      <c r="I26" s="110">
        <v>0.09</v>
      </c>
      <c r="J26" s="110">
        <v>8.2000000000000003E-2</v>
      </c>
      <c r="K26" s="110">
        <v>0.115</v>
      </c>
      <c r="L26" s="110">
        <v>0.123</v>
      </c>
      <c r="M26" s="110">
        <v>0.126</v>
      </c>
      <c r="N26" s="110">
        <v>0.16200000000000001</v>
      </c>
      <c r="O26" s="110">
        <v>0.13800000000000001</v>
      </c>
      <c r="P26" s="110">
        <v>0.182</v>
      </c>
      <c r="Q26" s="110">
        <v>0.16400000000000001</v>
      </c>
      <c r="R26" s="110">
        <v>0.20699999999999999</v>
      </c>
      <c r="S26" s="110">
        <v>0.21299999999999999</v>
      </c>
      <c r="T26" s="110">
        <v>0.23</v>
      </c>
      <c r="U26" s="110">
        <v>0.24099999999999999</v>
      </c>
      <c r="V26" s="110">
        <v>0.245</v>
      </c>
      <c r="W26" s="110">
        <v>0.26</v>
      </c>
      <c r="X26" s="110">
        <v>0.29399999999999998</v>
      </c>
      <c r="Y26" s="110">
        <v>0.28599999999999998</v>
      </c>
      <c r="Z26" s="110">
        <v>0.3052811218471056</v>
      </c>
      <c r="AA26" s="110">
        <v>0.30853110208517892</v>
      </c>
      <c r="AB26" s="19"/>
      <c r="AC26" s="23">
        <f t="shared" si="1"/>
        <v>6.9110538996199731</v>
      </c>
      <c r="AD26" s="19"/>
    </row>
    <row r="27" spans="1:30" ht="22.25" customHeight="1" x14ac:dyDescent="0.2">
      <c r="A27" s="16" t="s">
        <v>26</v>
      </c>
      <c r="B27" s="107">
        <v>0.17299999999999999</v>
      </c>
      <c r="C27" s="108">
        <v>0.26200000000000001</v>
      </c>
      <c r="D27" s="108">
        <v>0.36299999999999999</v>
      </c>
      <c r="E27" s="108">
        <v>0.4</v>
      </c>
      <c r="F27" s="108">
        <v>0.46300000000000002</v>
      </c>
      <c r="G27" s="108">
        <v>0.55500000000000005</v>
      </c>
      <c r="H27" s="108">
        <v>0.67800000000000005</v>
      </c>
      <c r="I27" s="108">
        <v>0.75900000000000001</v>
      </c>
      <c r="J27" s="108">
        <v>0.61399999999999999</v>
      </c>
      <c r="K27" s="108">
        <v>0.878</v>
      </c>
      <c r="L27" s="108">
        <v>0.83699999999999997</v>
      </c>
      <c r="M27" s="108">
        <v>0.89100000000000001</v>
      </c>
      <c r="N27" s="108">
        <v>0.71599999999999997</v>
      </c>
      <c r="O27" s="108">
        <v>0.77500000000000002</v>
      </c>
      <c r="P27" s="108">
        <v>0.72799999999999998</v>
      </c>
      <c r="Q27" s="108">
        <v>0.84099999999999997</v>
      </c>
      <c r="R27" s="108">
        <v>0.69900000000000007</v>
      </c>
      <c r="S27" s="108">
        <v>0.71299999999999997</v>
      </c>
      <c r="T27" s="108">
        <v>0.93300000000000005</v>
      </c>
      <c r="U27" s="108">
        <v>1.1819999999999999</v>
      </c>
      <c r="V27" s="108">
        <v>1.379</v>
      </c>
      <c r="W27" s="108">
        <v>1.5089999999999999</v>
      </c>
      <c r="X27" s="108">
        <v>1.5940000000000001</v>
      </c>
      <c r="Y27" s="108">
        <v>1.7729999999999999</v>
      </c>
      <c r="Z27" s="108">
        <v>1.864304135171921</v>
      </c>
      <c r="AA27" s="108">
        <v>1.8846739093886551</v>
      </c>
      <c r="AB27" s="19"/>
      <c r="AC27" s="20">
        <f t="shared" si="1"/>
        <v>9.8940688403968515</v>
      </c>
      <c r="AD27" s="19"/>
    </row>
    <row r="28" spans="1:30" ht="23.25" customHeight="1" x14ac:dyDescent="0.2">
      <c r="A28" s="28" t="s">
        <v>27</v>
      </c>
      <c r="B28" s="109">
        <v>18.698</v>
      </c>
      <c r="C28" s="110">
        <v>18.61</v>
      </c>
      <c r="D28" s="110">
        <v>19.850000000000001</v>
      </c>
      <c r="E28" s="110">
        <v>21.273</v>
      </c>
      <c r="F28" s="110">
        <v>23.135999999999999</v>
      </c>
      <c r="G28" s="110">
        <v>23.039000000000001</v>
      </c>
      <c r="H28" s="110">
        <v>25.756</v>
      </c>
      <c r="I28" s="110">
        <v>25.827999999999999</v>
      </c>
      <c r="J28" s="110">
        <v>26.632999999999999</v>
      </c>
      <c r="K28" s="110">
        <v>27.375</v>
      </c>
      <c r="L28" s="110">
        <v>29.029</v>
      </c>
      <c r="M28" s="110">
        <v>29.529</v>
      </c>
      <c r="N28" s="110">
        <v>31.111000000000001</v>
      </c>
      <c r="O28" s="110">
        <v>32.423000000000002</v>
      </c>
      <c r="P28" s="110">
        <v>35.887999999999998</v>
      </c>
      <c r="Q28" s="110">
        <v>37.261000000000003</v>
      </c>
      <c r="R28" s="110">
        <v>39.835000000000001</v>
      </c>
      <c r="S28" s="110">
        <v>43.331000000000003</v>
      </c>
      <c r="T28" s="110">
        <v>43.378999999999998</v>
      </c>
      <c r="U28" s="110">
        <v>43.314999999999998</v>
      </c>
      <c r="V28" s="110">
        <v>44.012999999999998</v>
      </c>
      <c r="W28" s="110">
        <v>44.18</v>
      </c>
      <c r="X28" s="110">
        <v>44.466999999999999</v>
      </c>
      <c r="Y28" s="110">
        <v>41.823999999999998</v>
      </c>
      <c r="Z28" s="110">
        <v>44.298748596131688</v>
      </c>
      <c r="AA28" s="110">
        <v>46.752676042113102</v>
      </c>
      <c r="AB28" s="14"/>
      <c r="AC28" s="23">
        <f t="shared" si="1"/>
        <v>1.5004105274421382</v>
      </c>
      <c r="AD28" s="14"/>
    </row>
    <row r="29" spans="1:30" ht="22.25" customHeight="1" x14ac:dyDescent="0.2">
      <c r="A29" s="16" t="s">
        <v>28</v>
      </c>
      <c r="B29" s="107">
        <v>1.0549999999999999</v>
      </c>
      <c r="C29" s="108">
        <v>1.139</v>
      </c>
      <c r="D29" s="108">
        <v>1.4139999999999999</v>
      </c>
      <c r="E29" s="108">
        <v>1.375</v>
      </c>
      <c r="F29" s="108">
        <v>1.5069999999999999</v>
      </c>
      <c r="G29" s="108">
        <v>1.61</v>
      </c>
      <c r="H29" s="108">
        <v>1.9259999999999999</v>
      </c>
      <c r="I29" s="108">
        <v>2.077</v>
      </c>
      <c r="J29" s="108">
        <v>2.1339999999999999</v>
      </c>
      <c r="K29" s="108">
        <v>2.35</v>
      </c>
      <c r="L29" s="108">
        <v>2.7919999999999998</v>
      </c>
      <c r="M29" s="108">
        <v>2.8479999999999999</v>
      </c>
      <c r="N29" s="108">
        <v>3.0150000000000001</v>
      </c>
      <c r="O29" s="108">
        <v>3.0209999999999999</v>
      </c>
      <c r="P29" s="108">
        <v>3.3540000000000001</v>
      </c>
      <c r="Q29" s="108">
        <v>3.3</v>
      </c>
      <c r="R29" s="108">
        <v>3.266</v>
      </c>
      <c r="S29" s="108">
        <v>3.3690000000000002</v>
      </c>
      <c r="T29" s="108">
        <v>3.3290000000000002</v>
      </c>
      <c r="U29" s="108">
        <v>3.593</v>
      </c>
      <c r="V29" s="108">
        <v>3.7330000000000001</v>
      </c>
      <c r="W29" s="108">
        <v>4.1539999999999999</v>
      </c>
      <c r="X29" s="108">
        <v>4.4249999999999998</v>
      </c>
      <c r="Y29" s="108">
        <v>4.37</v>
      </c>
      <c r="Z29" s="108">
        <v>4.6336375349695489</v>
      </c>
      <c r="AA29" s="108">
        <v>4.6880641253562647</v>
      </c>
      <c r="AB29" s="19"/>
      <c r="AC29" s="20">
        <f t="shared" si="1"/>
        <v>3.4436626780628106</v>
      </c>
      <c r="AD29" s="19"/>
    </row>
    <row r="30" spans="1:30" ht="22.25" customHeight="1" x14ac:dyDescent="0.2">
      <c r="A30" s="24" t="s">
        <v>29</v>
      </c>
      <c r="B30" s="112">
        <f t="shared" ref="B30:AA30" si="5">SUM(B31:B41)</f>
        <v>114.32899999999999</v>
      </c>
      <c r="C30" s="113">
        <f t="shared" si="5"/>
        <v>128.756</v>
      </c>
      <c r="D30" s="113">
        <f t="shared" si="5"/>
        <v>141.816</v>
      </c>
      <c r="E30" s="113">
        <f t="shared" si="5"/>
        <v>156.666</v>
      </c>
      <c r="F30" s="113">
        <f t="shared" si="5"/>
        <v>167.38500000000002</v>
      </c>
      <c r="G30" s="113">
        <f t="shared" si="5"/>
        <v>179.38</v>
      </c>
      <c r="H30" s="113">
        <f t="shared" si="5"/>
        <v>197.78500000000003</v>
      </c>
      <c r="I30" s="113">
        <f t="shared" si="5"/>
        <v>215.32700000000003</v>
      </c>
      <c r="J30" s="113">
        <f t="shared" si="5"/>
        <v>185.10399999999998</v>
      </c>
      <c r="K30" s="113">
        <f t="shared" si="5"/>
        <v>193.25700000000001</v>
      </c>
      <c r="L30" s="113">
        <f t="shared" si="5"/>
        <v>208.37099999999998</v>
      </c>
      <c r="M30" s="113">
        <f t="shared" si="5"/>
        <v>224.49299999999999</v>
      </c>
      <c r="N30" s="113">
        <f t="shared" si="5"/>
        <v>233.238</v>
      </c>
      <c r="O30" s="113">
        <f t="shared" si="5"/>
        <v>245.196</v>
      </c>
      <c r="P30" s="113">
        <f t="shared" si="5"/>
        <v>261.57299999999998</v>
      </c>
      <c r="Q30" s="113">
        <f t="shared" si="5"/>
        <v>269.49600000000004</v>
      </c>
      <c r="R30" s="113">
        <f t="shared" si="5"/>
        <v>270.39099999999996</v>
      </c>
      <c r="S30" s="113">
        <f t="shared" si="5"/>
        <v>283.197</v>
      </c>
      <c r="T30" s="113">
        <f t="shared" si="5"/>
        <v>308.94600000000003</v>
      </c>
      <c r="U30" s="113">
        <f t="shared" si="5"/>
        <v>324.34299999999996</v>
      </c>
      <c r="V30" s="113">
        <f t="shared" si="5"/>
        <v>338.05200000000002</v>
      </c>
      <c r="W30" s="113">
        <f t="shared" si="5"/>
        <v>382.05500000000001</v>
      </c>
      <c r="X30" s="113">
        <f t="shared" si="5"/>
        <v>397.63899999999995</v>
      </c>
      <c r="Y30" s="113">
        <f t="shared" si="5"/>
        <v>367.87299999999999</v>
      </c>
      <c r="Z30" s="113">
        <f t="shared" si="5"/>
        <v>388.53313921008936</v>
      </c>
      <c r="AA30" s="113">
        <f t="shared" si="5"/>
        <v>404.69514459316844</v>
      </c>
      <c r="AB30" s="19"/>
      <c r="AC30" s="27">
        <f t="shared" si="1"/>
        <v>2.539741837969093</v>
      </c>
      <c r="AD30" s="19"/>
    </row>
    <row r="31" spans="1:30" ht="22.25" customHeight="1" x14ac:dyDescent="0.2">
      <c r="A31" s="16" t="s">
        <v>30</v>
      </c>
      <c r="B31" s="107">
        <v>1.6890000000000001</v>
      </c>
      <c r="C31" s="108">
        <v>1.448</v>
      </c>
      <c r="D31" s="108">
        <v>1.4219999999999999</v>
      </c>
      <c r="E31" s="108">
        <v>1.355</v>
      </c>
      <c r="F31" s="108">
        <v>1.28</v>
      </c>
      <c r="G31" s="108">
        <v>1.306</v>
      </c>
      <c r="H31" s="108">
        <v>1.3280000000000001</v>
      </c>
      <c r="I31" s="108">
        <v>1.38</v>
      </c>
      <c r="J31" s="108">
        <v>1.4370000000000001</v>
      </c>
      <c r="K31" s="108">
        <v>1.0660000000000001</v>
      </c>
      <c r="L31" s="108">
        <v>1.2849999999999999</v>
      </c>
      <c r="M31" s="108">
        <v>1.2290000000000001</v>
      </c>
      <c r="N31" s="108">
        <v>1.194</v>
      </c>
      <c r="O31" s="108">
        <v>1.252</v>
      </c>
      <c r="P31" s="108">
        <v>1.363</v>
      </c>
      <c r="Q31" s="108">
        <v>1.365</v>
      </c>
      <c r="R31" s="108">
        <v>1.3260000000000001</v>
      </c>
      <c r="S31" s="108">
        <v>2.2949999999999999</v>
      </c>
      <c r="T31" s="108">
        <v>2.4870000000000001</v>
      </c>
      <c r="U31" s="108">
        <v>2.1440000000000001</v>
      </c>
      <c r="V31" s="108">
        <v>2.2370000000000001</v>
      </c>
      <c r="W31" s="108">
        <v>2.6440000000000001</v>
      </c>
      <c r="X31" s="108">
        <v>2.6320000000000001</v>
      </c>
      <c r="Y31" s="108">
        <v>2.1230000000000002</v>
      </c>
      <c r="Z31" s="108">
        <v>2.3425127504694241</v>
      </c>
      <c r="AA31" s="108">
        <v>2.4907974200909422</v>
      </c>
      <c r="AB31" s="19"/>
      <c r="AC31" s="20">
        <f t="shared" si="1"/>
        <v>0.47471724102483248</v>
      </c>
      <c r="AD31" s="19"/>
    </row>
    <row r="32" spans="1:30" ht="22.25" customHeight="1" x14ac:dyDescent="0.2">
      <c r="A32" s="16" t="s">
        <v>31</v>
      </c>
      <c r="B32" s="109">
        <v>0.40500000000000003</v>
      </c>
      <c r="C32" s="110">
        <v>0.41199999999999998</v>
      </c>
      <c r="D32" s="110">
        <v>0.41699999999999998</v>
      </c>
      <c r="E32" s="110">
        <v>0.41899999999999998</v>
      </c>
      <c r="F32" s="110">
        <v>0.438</v>
      </c>
      <c r="G32" s="110">
        <v>0.42299999999999999</v>
      </c>
      <c r="H32" s="110">
        <v>0.441</v>
      </c>
      <c r="I32" s="110">
        <v>0.42</v>
      </c>
      <c r="J32" s="110">
        <v>0.53200000000000003</v>
      </c>
      <c r="K32" s="110">
        <v>0.51700000000000002</v>
      </c>
      <c r="L32" s="110">
        <v>0.53900000000000003</v>
      </c>
      <c r="M32" s="110">
        <v>0.61399999999999999</v>
      </c>
      <c r="N32" s="110">
        <v>0.60199999999999998</v>
      </c>
      <c r="O32" s="110">
        <v>0.64900000000000002</v>
      </c>
      <c r="P32" s="110">
        <v>0.66700000000000004</v>
      </c>
      <c r="Q32" s="110">
        <v>0.75700000000000001</v>
      </c>
      <c r="R32" s="110">
        <v>0.81800000000000006</v>
      </c>
      <c r="S32" s="110">
        <v>0.94500000000000006</v>
      </c>
      <c r="T32" s="110">
        <v>1.0629999999999999</v>
      </c>
      <c r="U32" s="110">
        <v>1.2689999999999999</v>
      </c>
      <c r="V32" s="110">
        <v>1.367</v>
      </c>
      <c r="W32" s="110">
        <v>1.42</v>
      </c>
      <c r="X32" s="110">
        <v>1.488</v>
      </c>
      <c r="Y32" s="110">
        <v>1.52</v>
      </c>
      <c r="Z32" s="110">
        <v>1.6129961608554251</v>
      </c>
      <c r="AA32" s="110">
        <v>1.629559640505212</v>
      </c>
      <c r="AB32" s="19"/>
      <c r="AC32" s="23">
        <f t="shared" si="1"/>
        <v>3.0236040506301527</v>
      </c>
      <c r="AD32" s="19"/>
    </row>
    <row r="33" spans="1:30" ht="22.25" customHeight="1" x14ac:dyDescent="0.2">
      <c r="A33" s="16" t="s">
        <v>32</v>
      </c>
      <c r="B33" s="107">
        <v>40.786999999999999</v>
      </c>
      <c r="C33" s="108">
        <v>49.012999999999998</v>
      </c>
      <c r="D33" s="108">
        <v>55.243000000000002</v>
      </c>
      <c r="E33" s="108">
        <v>59.613</v>
      </c>
      <c r="F33" s="108">
        <v>60.38</v>
      </c>
      <c r="G33" s="108">
        <v>61.341999999999999</v>
      </c>
      <c r="H33" s="108">
        <v>69.073000000000008</v>
      </c>
      <c r="I33" s="108">
        <v>75.991</v>
      </c>
      <c r="J33" s="108">
        <v>57.325000000000003</v>
      </c>
      <c r="K33" s="108">
        <v>65.991</v>
      </c>
      <c r="L33" s="108">
        <v>71.835000000000008</v>
      </c>
      <c r="M33" s="108">
        <v>80.421999999999997</v>
      </c>
      <c r="N33" s="108">
        <v>83.647999999999996</v>
      </c>
      <c r="O33" s="108">
        <v>86.39</v>
      </c>
      <c r="P33" s="108">
        <v>92.073999999999998</v>
      </c>
      <c r="Q33" s="108">
        <v>93.262</v>
      </c>
      <c r="R33" s="108">
        <v>94.114999999999995</v>
      </c>
      <c r="S33" s="108">
        <v>102.41200000000001</v>
      </c>
      <c r="T33" s="108">
        <v>113.59699999999999</v>
      </c>
      <c r="U33" s="108">
        <v>121.73699999999999</v>
      </c>
      <c r="V33" s="108">
        <v>116.92400000000001</v>
      </c>
      <c r="W33" s="108">
        <v>156.36199999999999</v>
      </c>
      <c r="X33" s="108">
        <v>163.49600000000001</v>
      </c>
      <c r="Y33" s="108">
        <v>130.72399999999999</v>
      </c>
      <c r="Z33" s="108">
        <v>141.6940577203637</v>
      </c>
      <c r="AA33" s="108">
        <v>146.61674049776451</v>
      </c>
      <c r="AB33" s="19"/>
      <c r="AC33" s="20">
        <f t="shared" si="1"/>
        <v>2.5946929290647636</v>
      </c>
      <c r="AD33" s="19"/>
    </row>
    <row r="34" spans="1:30" ht="22.25" customHeight="1" x14ac:dyDescent="0.2">
      <c r="A34" s="16" t="s">
        <v>33</v>
      </c>
      <c r="B34" s="109">
        <v>5.8000000000000003E-2</v>
      </c>
      <c r="C34" s="110">
        <v>6.4000000000000001E-2</v>
      </c>
      <c r="D34" s="110">
        <v>7.0000000000000007E-2</v>
      </c>
      <c r="E34" s="110">
        <v>7.0000000000000007E-2</v>
      </c>
      <c r="F34" s="110">
        <v>7.4999999999999997E-2</v>
      </c>
      <c r="G34" s="110">
        <v>9.5000000000000001E-2</v>
      </c>
      <c r="H34" s="110">
        <v>0.13</v>
      </c>
      <c r="I34" s="110">
        <v>0.16600000000000001</v>
      </c>
      <c r="J34" s="110">
        <v>0.187</v>
      </c>
      <c r="K34" s="110">
        <v>0.253</v>
      </c>
      <c r="L34" s="110">
        <v>0.25600000000000001</v>
      </c>
      <c r="M34" s="110">
        <v>0.23799999999999999</v>
      </c>
      <c r="N34" s="110">
        <v>0.314</v>
      </c>
      <c r="O34" s="110">
        <v>0.3</v>
      </c>
      <c r="P34" s="110">
        <v>0.38</v>
      </c>
      <c r="Q34" s="110">
        <v>0.38300000000000001</v>
      </c>
      <c r="R34" s="110">
        <v>0.42299999999999999</v>
      </c>
      <c r="S34" s="110">
        <v>0.248</v>
      </c>
      <c r="T34" s="110">
        <v>0.25800000000000001</v>
      </c>
      <c r="U34" s="110">
        <v>0.34300000000000003</v>
      </c>
      <c r="V34" s="110">
        <v>0.44700000000000001</v>
      </c>
      <c r="W34" s="110">
        <v>0.443</v>
      </c>
      <c r="X34" s="110">
        <v>0.58899999999999997</v>
      </c>
      <c r="Y34" s="110">
        <v>0.59299999999999997</v>
      </c>
      <c r="Z34" s="110">
        <v>0.61753887071647551</v>
      </c>
      <c r="AA34" s="110">
        <v>0.62653336132946991</v>
      </c>
      <c r="AB34" s="19"/>
      <c r="AC34" s="23">
        <f t="shared" si="1"/>
        <v>9.8022993332667205</v>
      </c>
      <c r="AD34" s="19"/>
    </row>
    <row r="35" spans="1:30" ht="22.25" customHeight="1" x14ac:dyDescent="0.2">
      <c r="A35" s="16" t="s">
        <v>34</v>
      </c>
      <c r="B35" s="107">
        <v>15.433</v>
      </c>
      <c r="C35" s="108">
        <v>18.704999999999998</v>
      </c>
      <c r="D35" s="108">
        <v>20.533999999999999</v>
      </c>
      <c r="E35" s="108">
        <v>25.013000000000002</v>
      </c>
      <c r="F35" s="108">
        <v>25.637</v>
      </c>
      <c r="G35" s="108">
        <v>33.033000000000001</v>
      </c>
      <c r="H35" s="108">
        <v>34.19</v>
      </c>
      <c r="I35" s="108">
        <v>34.039000000000001</v>
      </c>
      <c r="J35" s="108">
        <v>31.138999999999999</v>
      </c>
      <c r="K35" s="108">
        <v>29.434000000000001</v>
      </c>
      <c r="L35" s="108">
        <v>34.287999999999997</v>
      </c>
      <c r="M35" s="108">
        <v>36.984000000000002</v>
      </c>
      <c r="N35" s="108">
        <v>36.472000000000001</v>
      </c>
      <c r="O35" s="108">
        <v>43.156999999999996</v>
      </c>
      <c r="P35" s="108">
        <v>44.676000000000002</v>
      </c>
      <c r="Q35" s="108">
        <v>47.582999999999998</v>
      </c>
      <c r="R35" s="108">
        <v>45.732999999999997</v>
      </c>
      <c r="S35" s="108">
        <v>50.4</v>
      </c>
      <c r="T35" s="108">
        <v>55.64</v>
      </c>
      <c r="U35" s="108">
        <v>54.213999999999999</v>
      </c>
      <c r="V35" s="108">
        <v>59.579000000000001</v>
      </c>
      <c r="W35" s="108">
        <v>60.104999999999997</v>
      </c>
      <c r="X35" s="108">
        <v>59.642000000000003</v>
      </c>
      <c r="Y35" s="108">
        <v>64.497</v>
      </c>
      <c r="Z35" s="108">
        <v>65.205853123980489</v>
      </c>
      <c r="AA35" s="108">
        <v>67.886433099758875</v>
      </c>
      <c r="AB35" s="19"/>
      <c r="AC35" s="20">
        <f t="shared" si="1"/>
        <v>3.3987839758801837</v>
      </c>
      <c r="AD35" s="19"/>
    </row>
    <row r="36" spans="1:30" ht="22.25" customHeight="1" x14ac:dyDescent="0.2">
      <c r="A36" s="16" t="s">
        <v>35</v>
      </c>
      <c r="B36" s="109">
        <v>1.1659999999999999</v>
      </c>
      <c r="C36" s="110">
        <v>1.1399999999999999</v>
      </c>
      <c r="D36" s="110">
        <v>1.333</v>
      </c>
      <c r="E36" s="110">
        <v>1.4570000000000001</v>
      </c>
      <c r="F36" s="110">
        <v>1.7030000000000001</v>
      </c>
      <c r="G36" s="110">
        <v>1.8979999999999999</v>
      </c>
      <c r="H36" s="110">
        <v>1.9790000000000001</v>
      </c>
      <c r="I36" s="110">
        <v>2.0449999999999999</v>
      </c>
      <c r="J36" s="110">
        <v>2.2029999999999998</v>
      </c>
      <c r="K36" s="110">
        <v>2.4460000000000002</v>
      </c>
      <c r="L36" s="110">
        <v>2.7509999999999999</v>
      </c>
      <c r="M36" s="110">
        <v>2.379</v>
      </c>
      <c r="N36" s="110">
        <v>2.5110000000000001</v>
      </c>
      <c r="O36" s="110">
        <v>2.6850000000000001</v>
      </c>
      <c r="P36" s="110">
        <v>3.391</v>
      </c>
      <c r="Q36" s="110">
        <v>3.1629999999999998</v>
      </c>
      <c r="R36" s="110">
        <v>3.504</v>
      </c>
      <c r="S36" s="110">
        <v>3.5110000000000001</v>
      </c>
      <c r="T36" s="110">
        <v>2.673</v>
      </c>
      <c r="U36" s="110">
        <v>2.79</v>
      </c>
      <c r="V36" s="110">
        <v>3.4129999999999998</v>
      </c>
      <c r="W36" s="110">
        <v>3.899</v>
      </c>
      <c r="X36" s="110">
        <v>3.5270000000000001</v>
      </c>
      <c r="Y36" s="110">
        <v>3.4369999999999998</v>
      </c>
      <c r="Z36" s="110">
        <v>3.7246957214742702</v>
      </c>
      <c r="AA36" s="110">
        <v>3.8627250256314101</v>
      </c>
      <c r="AB36" s="19"/>
      <c r="AC36" s="23">
        <f t="shared" si="1"/>
        <v>2.3128001935089282</v>
      </c>
      <c r="AD36" s="19"/>
    </row>
    <row r="37" spans="1:30" ht="22.25" customHeight="1" x14ac:dyDescent="0.2">
      <c r="A37" s="16" t="s">
        <v>36</v>
      </c>
      <c r="B37" s="107">
        <v>11.388999999999999</v>
      </c>
      <c r="C37" s="108">
        <v>11.98</v>
      </c>
      <c r="D37" s="108">
        <v>13.295</v>
      </c>
      <c r="E37" s="108">
        <v>13.494</v>
      </c>
      <c r="F37" s="108">
        <v>14.944000000000001</v>
      </c>
      <c r="G37" s="108">
        <v>16.556000000000001</v>
      </c>
      <c r="H37" s="108">
        <v>16.952000000000002</v>
      </c>
      <c r="I37" s="108">
        <v>19.405000000000001</v>
      </c>
      <c r="J37" s="108">
        <v>18.882000000000001</v>
      </c>
      <c r="K37" s="108">
        <v>18.86</v>
      </c>
      <c r="L37" s="108">
        <v>19.991</v>
      </c>
      <c r="M37" s="108">
        <v>19.376000000000001</v>
      </c>
      <c r="N37" s="108">
        <v>19.454000000000001</v>
      </c>
      <c r="O37" s="108">
        <v>19.507000000000001</v>
      </c>
      <c r="P37" s="108">
        <v>20.198</v>
      </c>
      <c r="Q37" s="108">
        <v>20.407</v>
      </c>
      <c r="R37" s="108">
        <v>18.46</v>
      </c>
      <c r="S37" s="108">
        <v>19.681000000000001</v>
      </c>
      <c r="T37" s="108">
        <v>21.504999999999999</v>
      </c>
      <c r="U37" s="108">
        <v>21.152999999999999</v>
      </c>
      <c r="V37" s="108">
        <v>23.158000000000001</v>
      </c>
      <c r="W37" s="108">
        <v>23.338999999999999</v>
      </c>
      <c r="X37" s="108">
        <v>24.902999999999999</v>
      </c>
      <c r="Y37" s="108">
        <v>26.79</v>
      </c>
      <c r="Z37" s="108">
        <v>28.43783148400156</v>
      </c>
      <c r="AA37" s="108">
        <v>30.91800971524583</v>
      </c>
      <c r="AB37" s="19"/>
      <c r="AC37" s="20">
        <f t="shared" si="1"/>
        <v>1.7147255874304883</v>
      </c>
      <c r="AD37" s="19"/>
    </row>
    <row r="38" spans="1:30" ht="22.25" customHeight="1" x14ac:dyDescent="0.2">
      <c r="A38" s="16" t="s">
        <v>37</v>
      </c>
      <c r="B38" s="109">
        <v>12.801</v>
      </c>
      <c r="C38" s="110">
        <v>12.933</v>
      </c>
      <c r="D38" s="110">
        <v>13.708</v>
      </c>
      <c r="E38" s="110">
        <v>14.897</v>
      </c>
      <c r="F38" s="110">
        <v>17.826000000000001</v>
      </c>
      <c r="G38" s="110">
        <v>12.847</v>
      </c>
      <c r="H38" s="110">
        <v>15.082000000000001</v>
      </c>
      <c r="I38" s="110">
        <v>18.882000000000001</v>
      </c>
      <c r="J38" s="110">
        <v>15.624000000000001</v>
      </c>
      <c r="K38" s="110">
        <v>13.654</v>
      </c>
      <c r="L38" s="110">
        <v>13.364000000000001</v>
      </c>
      <c r="M38" s="110">
        <v>13.51</v>
      </c>
      <c r="N38" s="110">
        <v>12.88</v>
      </c>
      <c r="O38" s="110">
        <v>8.49</v>
      </c>
      <c r="P38" s="110">
        <v>7.7650000000000006</v>
      </c>
      <c r="Q38" s="110">
        <v>8.2789999999999999</v>
      </c>
      <c r="R38" s="110">
        <v>8.3990000000000009</v>
      </c>
      <c r="S38" s="110">
        <v>5.4340000000000002</v>
      </c>
      <c r="T38" s="110">
        <v>9.854000000000001</v>
      </c>
      <c r="U38" s="110">
        <v>10.095000000000001</v>
      </c>
      <c r="V38" s="110">
        <v>11.984</v>
      </c>
      <c r="W38" s="110">
        <v>10.452</v>
      </c>
      <c r="X38" s="110">
        <v>14.897</v>
      </c>
      <c r="Y38" s="110">
        <v>13.787000000000001</v>
      </c>
      <c r="Z38" s="110">
        <v>14.37752029174966</v>
      </c>
      <c r="AA38" s="110">
        <v>15.026087620980981</v>
      </c>
      <c r="AB38" s="19"/>
      <c r="AC38" s="23">
        <f t="shared" si="1"/>
        <v>0.17382139059299903</v>
      </c>
      <c r="AD38" s="19"/>
    </row>
    <row r="39" spans="1:30" ht="22.25" customHeight="1" x14ac:dyDescent="0.2">
      <c r="A39" s="16" t="s">
        <v>38</v>
      </c>
      <c r="B39" s="107">
        <v>24.763000000000002</v>
      </c>
      <c r="C39" s="108">
        <v>27.210999999999999</v>
      </c>
      <c r="D39" s="108">
        <v>29.937000000000001</v>
      </c>
      <c r="E39" s="108">
        <v>34.073999999999998</v>
      </c>
      <c r="F39" s="108">
        <v>37.948999999999998</v>
      </c>
      <c r="G39" s="108">
        <v>43.947000000000003</v>
      </c>
      <c r="H39" s="108">
        <v>49.155999999999999</v>
      </c>
      <c r="I39" s="108">
        <v>50.7</v>
      </c>
      <c r="J39" s="108">
        <v>44.817999999999998</v>
      </c>
      <c r="K39" s="108">
        <v>48.03</v>
      </c>
      <c r="L39" s="108">
        <v>49.433</v>
      </c>
      <c r="M39" s="108">
        <v>53.067999999999998</v>
      </c>
      <c r="N39" s="108">
        <v>56.81</v>
      </c>
      <c r="O39" s="108">
        <v>61.241999999999997</v>
      </c>
      <c r="P39" s="108">
        <v>66.317999999999998</v>
      </c>
      <c r="Q39" s="108">
        <v>67.484999999999999</v>
      </c>
      <c r="R39" s="108">
        <v>69.545000000000002</v>
      </c>
      <c r="S39" s="108">
        <v>69.622</v>
      </c>
      <c r="T39" s="108">
        <v>69.637</v>
      </c>
      <c r="U39" s="108">
        <v>73.744</v>
      </c>
      <c r="V39" s="108">
        <v>78.698999999999998</v>
      </c>
      <c r="W39" s="108">
        <v>79.177000000000007</v>
      </c>
      <c r="X39" s="108">
        <v>83.234999999999999</v>
      </c>
      <c r="Y39" s="108">
        <v>82.661000000000001</v>
      </c>
      <c r="Z39" s="108">
        <v>84.431519320319182</v>
      </c>
      <c r="AA39" s="108">
        <v>85.233024493182242</v>
      </c>
      <c r="AB39" s="19"/>
      <c r="AC39" s="20">
        <f t="shared" si="1"/>
        <v>2.4419506720987858</v>
      </c>
      <c r="AD39" s="19"/>
    </row>
    <row r="40" spans="1:30" ht="22.25" customHeight="1" x14ac:dyDescent="0.2">
      <c r="A40" s="16" t="s">
        <v>39</v>
      </c>
      <c r="B40" s="116"/>
      <c r="C40" s="43"/>
      <c r="D40" s="43"/>
      <c r="E40" s="43"/>
      <c r="F40" s="43"/>
      <c r="G40" s="43"/>
      <c r="H40" s="43"/>
      <c r="I40" s="43"/>
      <c r="J40" s="43"/>
      <c r="K40" s="43"/>
      <c r="L40" s="43"/>
      <c r="M40" s="43"/>
      <c r="N40" s="110">
        <v>4.3999999999999997E-2</v>
      </c>
      <c r="O40" s="110">
        <v>4.3999999999999997E-2</v>
      </c>
      <c r="P40" s="110">
        <v>4.8000000000000001E-2</v>
      </c>
      <c r="Q40" s="110">
        <v>4.8000000000000001E-2</v>
      </c>
      <c r="R40" s="110">
        <v>4.9000000000000002E-2</v>
      </c>
      <c r="S40" s="110">
        <v>0.05</v>
      </c>
      <c r="T40" s="110">
        <v>5.5E-2</v>
      </c>
      <c r="U40" s="110">
        <v>6.2E-2</v>
      </c>
      <c r="V40" s="110">
        <v>6.4000000000000001E-2</v>
      </c>
      <c r="W40" s="110">
        <v>6.7000000000000004E-2</v>
      </c>
      <c r="X40" s="110">
        <v>0.08</v>
      </c>
      <c r="Y40" s="110">
        <v>0.12</v>
      </c>
      <c r="Z40" s="110">
        <v>0.12808998119458981</v>
      </c>
      <c r="AA40" s="110">
        <v>0.12945360926650859</v>
      </c>
      <c r="AB40" s="19"/>
      <c r="AC40" s="23">
        <f>(AA40-N40)/N40</f>
        <v>1.9421274833297408</v>
      </c>
      <c r="AD40" s="19"/>
    </row>
    <row r="41" spans="1:30" ht="22.25" customHeight="1" x14ac:dyDescent="0.2">
      <c r="A41" s="16" t="s">
        <v>40</v>
      </c>
      <c r="B41" s="107">
        <v>5.8380000000000001</v>
      </c>
      <c r="C41" s="108">
        <v>5.8500000000000014</v>
      </c>
      <c r="D41" s="108">
        <v>5.8570000000000002</v>
      </c>
      <c r="E41" s="108">
        <v>6.274</v>
      </c>
      <c r="F41" s="108">
        <v>7.1529999999999996</v>
      </c>
      <c r="G41" s="108">
        <v>7.9329999999999998</v>
      </c>
      <c r="H41" s="108">
        <v>9.4540000000000006</v>
      </c>
      <c r="I41" s="108">
        <v>12.298999999999999</v>
      </c>
      <c r="J41" s="108">
        <v>12.957000000000001</v>
      </c>
      <c r="K41" s="108">
        <v>13.006</v>
      </c>
      <c r="L41" s="108">
        <v>14.629</v>
      </c>
      <c r="M41" s="108">
        <v>16.672999999999998</v>
      </c>
      <c r="N41" s="108">
        <v>19.309000000000001</v>
      </c>
      <c r="O41" s="108">
        <v>21.48</v>
      </c>
      <c r="P41" s="108">
        <v>24.693000000000001</v>
      </c>
      <c r="Q41" s="108">
        <v>26.763999999999999</v>
      </c>
      <c r="R41" s="108">
        <v>28.018999999999998</v>
      </c>
      <c r="S41" s="108">
        <v>28.599</v>
      </c>
      <c r="T41" s="108">
        <v>32.177</v>
      </c>
      <c r="U41" s="108">
        <v>36.792000000000002</v>
      </c>
      <c r="V41" s="108">
        <v>40.18</v>
      </c>
      <c r="W41" s="108">
        <v>44.146999999999998</v>
      </c>
      <c r="X41" s="108">
        <v>43.15</v>
      </c>
      <c r="Y41" s="108">
        <v>41.621000000000002</v>
      </c>
      <c r="Z41" s="108">
        <v>45.960523784964607</v>
      </c>
      <c r="AA41" s="108">
        <v>50.275780109412388</v>
      </c>
      <c r="AB41" s="19"/>
      <c r="AC41" s="20">
        <f t="shared" ref="AC41:AC55" si="6">(AA41-B41)/B41</f>
        <v>7.611815709046315</v>
      </c>
      <c r="AD41" s="19"/>
    </row>
    <row r="42" spans="1:30" ht="22.25" customHeight="1" x14ac:dyDescent="0.2">
      <c r="A42" s="24" t="s">
        <v>41</v>
      </c>
      <c r="B42" s="112">
        <f t="shared" ref="B42:AA42" si="7">SUM(B43:B60)</f>
        <v>203.13802767128684</v>
      </c>
      <c r="C42" s="113">
        <f t="shared" si="7"/>
        <v>209.38959387737873</v>
      </c>
      <c r="D42" s="113">
        <f t="shared" si="7"/>
        <v>227.47199999999998</v>
      </c>
      <c r="E42" s="113">
        <f t="shared" si="7"/>
        <v>242.166</v>
      </c>
      <c r="F42" s="113">
        <f t="shared" si="7"/>
        <v>246.047</v>
      </c>
      <c r="G42" s="113">
        <f t="shared" si="7"/>
        <v>231.70900000000003</v>
      </c>
      <c r="H42" s="113">
        <f t="shared" si="7"/>
        <v>232.279</v>
      </c>
      <c r="I42" s="113">
        <f t="shared" si="7"/>
        <v>227.42099999999999</v>
      </c>
      <c r="J42" s="113">
        <f t="shared" si="7"/>
        <v>239.71699999999998</v>
      </c>
      <c r="K42" s="113">
        <f t="shared" si="7"/>
        <v>243.80399999999997</v>
      </c>
      <c r="L42" s="113">
        <f t="shared" si="7"/>
        <v>280.57000000000005</v>
      </c>
      <c r="M42" s="113">
        <f t="shared" si="7"/>
        <v>277.29899999999998</v>
      </c>
      <c r="N42" s="113">
        <f t="shared" si="7"/>
        <v>282.55099999999999</v>
      </c>
      <c r="O42" s="113">
        <f t="shared" si="7"/>
        <v>302.97899999999998</v>
      </c>
      <c r="P42" s="113">
        <f t="shared" si="7"/>
        <v>331.29499999999996</v>
      </c>
      <c r="Q42" s="113">
        <f t="shared" si="7"/>
        <v>342.29699999999997</v>
      </c>
      <c r="R42" s="113">
        <f t="shared" si="7"/>
        <v>366.74700000000001</v>
      </c>
      <c r="S42" s="113">
        <f t="shared" si="7"/>
        <v>359.33099999999996</v>
      </c>
      <c r="T42" s="113">
        <f t="shared" si="7"/>
        <v>392.22199999999998</v>
      </c>
      <c r="U42" s="113">
        <f t="shared" si="7"/>
        <v>407.13399999999996</v>
      </c>
      <c r="V42" s="113">
        <f t="shared" si="7"/>
        <v>430.50599999999997</v>
      </c>
      <c r="W42" s="113">
        <f t="shared" si="7"/>
        <v>440.38000000000005</v>
      </c>
      <c r="X42" s="113">
        <f t="shared" si="7"/>
        <v>476.50800000000004</v>
      </c>
      <c r="Y42" s="113">
        <f t="shared" si="7"/>
        <v>467.64400000000001</v>
      </c>
      <c r="Z42" s="113">
        <f t="shared" si="7"/>
        <v>484.87387825191541</v>
      </c>
      <c r="AA42" s="113">
        <f t="shared" si="7"/>
        <v>501.27146673315877</v>
      </c>
      <c r="AB42" s="19"/>
      <c r="AC42" s="27">
        <f t="shared" si="6"/>
        <v>1.4676397249672251</v>
      </c>
      <c r="AD42" s="19"/>
    </row>
    <row r="43" spans="1:30" ht="22.25" customHeight="1" x14ac:dyDescent="0.2">
      <c r="A43" s="16" t="s">
        <v>42</v>
      </c>
      <c r="B43" s="107">
        <v>1.6864695892925561</v>
      </c>
      <c r="C43" s="108">
        <v>1.625519824270119</v>
      </c>
      <c r="D43" s="108">
        <v>1.5049999999999999</v>
      </c>
      <c r="E43" s="108">
        <v>0.69700000000000006</v>
      </c>
      <c r="F43" s="108">
        <v>0.73799999999999999</v>
      </c>
      <c r="G43" s="108">
        <v>0.93</v>
      </c>
      <c r="H43" s="108">
        <v>0.69900000000000007</v>
      </c>
      <c r="I43" s="108">
        <v>0.88200000000000001</v>
      </c>
      <c r="J43" s="108">
        <v>0.91700000000000004</v>
      </c>
      <c r="K43" s="108">
        <v>0.82200000000000006</v>
      </c>
      <c r="L43" s="108">
        <v>0.94500000000000006</v>
      </c>
      <c r="M43" s="108">
        <v>0.96599999999999997</v>
      </c>
      <c r="N43" s="108">
        <v>0.83000000000000007</v>
      </c>
      <c r="O43" s="108">
        <v>0.93500000000000005</v>
      </c>
      <c r="P43" s="108">
        <v>0.99399999999999999</v>
      </c>
      <c r="Q43" s="108">
        <v>1.1870000000000001</v>
      </c>
      <c r="R43" s="108">
        <v>1.1950000000000001</v>
      </c>
      <c r="S43" s="108">
        <v>1.381</v>
      </c>
      <c r="T43" s="108">
        <v>1.516</v>
      </c>
      <c r="U43" s="108">
        <v>1.1890000000000001</v>
      </c>
      <c r="V43" s="108">
        <v>1.1499999999999999</v>
      </c>
      <c r="W43" s="108">
        <v>1.341</v>
      </c>
      <c r="X43" s="108">
        <v>1.5529999999999999</v>
      </c>
      <c r="Y43" s="108">
        <v>1.4990000000000001</v>
      </c>
      <c r="Z43" s="108">
        <v>1.490022864672734</v>
      </c>
      <c r="AA43" s="108">
        <v>1.5251196640311591</v>
      </c>
      <c r="AB43" s="19"/>
      <c r="AC43" s="20">
        <f t="shared" si="6"/>
        <v>-9.5673189890770838E-2</v>
      </c>
      <c r="AD43" s="19"/>
    </row>
    <row r="44" spans="1:30" ht="22.25" customHeight="1" x14ac:dyDescent="0.2">
      <c r="A44" s="16" t="s">
        <v>43</v>
      </c>
      <c r="B44" s="109">
        <v>17.186301721581351</v>
      </c>
      <c r="C44" s="110">
        <v>16.565181092910841</v>
      </c>
      <c r="D44" s="110">
        <v>15.337</v>
      </c>
      <c r="E44" s="110">
        <v>13.212999999999999</v>
      </c>
      <c r="F44" s="110">
        <v>11.446999999999999</v>
      </c>
      <c r="G44" s="110">
        <v>9.09</v>
      </c>
      <c r="H44" s="110">
        <v>8.5240000000000009</v>
      </c>
      <c r="I44" s="110">
        <v>8.1289999999999996</v>
      </c>
      <c r="J44" s="110">
        <v>8.6379999999999999</v>
      </c>
      <c r="K44" s="110">
        <v>7.7930000000000001</v>
      </c>
      <c r="L44" s="110">
        <v>8.0470000000000006</v>
      </c>
      <c r="M44" s="110">
        <v>7.8460000000000001</v>
      </c>
      <c r="N44" s="110">
        <v>8.0760000000000005</v>
      </c>
      <c r="O44" s="110">
        <v>8.3490000000000002</v>
      </c>
      <c r="P44" s="110">
        <v>8.7509999999999994</v>
      </c>
      <c r="Q44" s="110">
        <v>9.3640000000000008</v>
      </c>
      <c r="R44" s="110">
        <v>10.680999999999999</v>
      </c>
      <c r="S44" s="110">
        <v>8.32</v>
      </c>
      <c r="T44" s="110">
        <v>9.6820000000000004</v>
      </c>
      <c r="U44" s="110">
        <v>8.7000000000000011</v>
      </c>
      <c r="V44" s="110">
        <v>8.3659999999999997</v>
      </c>
      <c r="W44" s="110">
        <v>9.1210000000000004</v>
      </c>
      <c r="X44" s="110">
        <v>9.6959999999999997</v>
      </c>
      <c r="Y44" s="110">
        <v>9.7200000000000006</v>
      </c>
      <c r="Z44" s="110">
        <v>10.174872648224349</v>
      </c>
      <c r="AA44" s="110">
        <v>10.462132067617141</v>
      </c>
      <c r="AB44" s="19"/>
      <c r="AC44" s="23">
        <f t="shared" si="6"/>
        <v>-0.39125169352289857</v>
      </c>
      <c r="AD44" s="19"/>
    </row>
    <row r="45" spans="1:30" ht="22.25" customHeight="1" x14ac:dyDescent="0.2">
      <c r="A45" s="16" t="s">
        <v>44</v>
      </c>
      <c r="B45" s="107">
        <v>3.3889999999999998</v>
      </c>
      <c r="C45" s="108">
        <v>3.2389999999999999</v>
      </c>
      <c r="D45" s="108">
        <v>2.9729999999999999</v>
      </c>
      <c r="E45" s="108">
        <v>3.9929999999999999</v>
      </c>
      <c r="F45" s="108">
        <v>4.0330000000000004</v>
      </c>
      <c r="G45" s="108">
        <v>4.0410000000000004</v>
      </c>
      <c r="H45" s="108">
        <v>4.26</v>
      </c>
      <c r="I45" s="108">
        <v>4.7229999999999999</v>
      </c>
      <c r="J45" s="108">
        <v>5.0190000000000001</v>
      </c>
      <c r="K45" s="108">
        <v>4.9139999999999997</v>
      </c>
      <c r="L45" s="108">
        <v>5.0840000000000014</v>
      </c>
      <c r="M45" s="108">
        <v>3.798</v>
      </c>
      <c r="N45" s="108">
        <v>4.2809999999999997</v>
      </c>
      <c r="O45" s="108">
        <v>4.4909999999999997</v>
      </c>
      <c r="P45" s="108">
        <v>4.7750000000000004</v>
      </c>
      <c r="Q45" s="108">
        <v>5.2380000000000004</v>
      </c>
      <c r="R45" s="108">
        <v>5.1349999999999998</v>
      </c>
      <c r="S45" s="108">
        <v>7.2789999999999999</v>
      </c>
      <c r="T45" s="108">
        <v>8.0749999999999993</v>
      </c>
      <c r="U45" s="108">
        <v>7.4459999999999997</v>
      </c>
      <c r="V45" s="108">
        <v>7.9459999999999997</v>
      </c>
      <c r="W45" s="108">
        <v>8.0080000000000009</v>
      </c>
      <c r="X45" s="108">
        <v>7.9320000000000004</v>
      </c>
      <c r="Y45" s="108">
        <v>8.7149999999999999</v>
      </c>
      <c r="Z45" s="108">
        <v>8.5027055535659777</v>
      </c>
      <c r="AA45" s="108">
        <v>9.0444146990753449</v>
      </c>
      <c r="AB45" s="19"/>
      <c r="AC45" s="20">
        <f t="shared" si="6"/>
        <v>1.6687561814916925</v>
      </c>
      <c r="AD45" s="19"/>
    </row>
    <row r="46" spans="1:30" ht="22.25" customHeight="1" x14ac:dyDescent="0.2">
      <c r="A46" s="16" t="s">
        <v>45</v>
      </c>
      <c r="B46" s="109">
        <v>1.1930000000000001</v>
      </c>
      <c r="C46" s="110">
        <v>1.2789999999999999</v>
      </c>
      <c r="D46" s="110">
        <v>1.413</v>
      </c>
      <c r="E46" s="110">
        <v>1.486</v>
      </c>
      <c r="F46" s="110">
        <v>1.5389999999999999</v>
      </c>
      <c r="G46" s="110">
        <v>1.468</v>
      </c>
      <c r="H46" s="110">
        <v>1.619</v>
      </c>
      <c r="I46" s="110">
        <v>1.5980000000000001</v>
      </c>
      <c r="J46" s="110">
        <v>1.7470000000000001</v>
      </c>
      <c r="K46" s="110">
        <v>1.7390000000000001</v>
      </c>
      <c r="L46" s="110">
        <v>1.89</v>
      </c>
      <c r="M46" s="110">
        <v>1.867</v>
      </c>
      <c r="N46" s="110">
        <v>1.915</v>
      </c>
      <c r="O46" s="110">
        <v>2.113</v>
      </c>
      <c r="P46" s="110">
        <v>2</v>
      </c>
      <c r="Q46" s="110">
        <v>2.0459999999999998</v>
      </c>
      <c r="R46" s="110">
        <v>2.1240000000000001</v>
      </c>
      <c r="S46" s="110">
        <v>2.2349999999999999</v>
      </c>
      <c r="T46" s="110">
        <v>2.339</v>
      </c>
      <c r="U46" s="110">
        <v>2.2120000000000002</v>
      </c>
      <c r="V46" s="110">
        <v>2.1019999999999999</v>
      </c>
      <c r="W46" s="110">
        <v>2.0249999999999999</v>
      </c>
      <c r="X46" s="110">
        <v>1.887</v>
      </c>
      <c r="Y46" s="110">
        <v>1.6220000000000001</v>
      </c>
      <c r="Z46" s="110">
        <v>1.631691159069987</v>
      </c>
      <c r="AA46" s="110">
        <v>1.642870785131568</v>
      </c>
      <c r="AB46" s="33"/>
      <c r="AC46" s="23">
        <f t="shared" si="6"/>
        <v>0.37709202441874934</v>
      </c>
      <c r="AD46" s="33"/>
    </row>
    <row r="47" spans="1:30" ht="22.25" customHeight="1" x14ac:dyDescent="0.2">
      <c r="A47" s="16" t="s">
        <v>46</v>
      </c>
      <c r="B47" s="107">
        <v>4.686256360412937</v>
      </c>
      <c r="C47" s="108">
        <v>4.5168929601977661</v>
      </c>
      <c r="D47" s="108">
        <v>4.1820000000000004</v>
      </c>
      <c r="E47" s="108">
        <v>2.714</v>
      </c>
      <c r="F47" s="108">
        <v>1.659</v>
      </c>
      <c r="G47" s="108">
        <v>0.628</v>
      </c>
      <c r="H47" s="108">
        <v>1.109</v>
      </c>
      <c r="I47" s="108">
        <v>1.21</v>
      </c>
      <c r="J47" s="108">
        <v>1.353</v>
      </c>
      <c r="K47" s="108">
        <v>1.1850000000000001</v>
      </c>
      <c r="L47" s="108">
        <v>1.2370000000000001</v>
      </c>
      <c r="M47" s="108">
        <v>1.028</v>
      </c>
      <c r="N47" s="108">
        <v>0.92400000000000004</v>
      </c>
      <c r="O47" s="108">
        <v>1.0289999999999999</v>
      </c>
      <c r="P47" s="108">
        <v>1.179</v>
      </c>
      <c r="Q47" s="108">
        <v>1.3819999999999999</v>
      </c>
      <c r="R47" s="108">
        <v>1.677</v>
      </c>
      <c r="S47" s="108">
        <v>1.7509999999999999</v>
      </c>
      <c r="T47" s="108">
        <v>1.409</v>
      </c>
      <c r="U47" s="108">
        <v>1.613</v>
      </c>
      <c r="V47" s="108">
        <v>1.5149999999999999</v>
      </c>
      <c r="W47" s="108">
        <v>1.877</v>
      </c>
      <c r="X47" s="108">
        <v>2.0059999999999998</v>
      </c>
      <c r="Y47" s="108">
        <v>2.048</v>
      </c>
      <c r="Z47" s="108">
        <v>2.020984267160634</v>
      </c>
      <c r="AA47" s="108">
        <v>2.069268178699327</v>
      </c>
      <c r="AB47" s="19"/>
      <c r="AC47" s="20">
        <f t="shared" si="6"/>
        <v>-0.55843897141875731</v>
      </c>
      <c r="AD47" s="19"/>
    </row>
    <row r="48" spans="1:30" ht="22.25" customHeight="1" x14ac:dyDescent="0.2">
      <c r="A48" s="16" t="s">
        <v>47</v>
      </c>
      <c r="B48" s="109">
        <v>14.332000000000001</v>
      </c>
      <c r="C48" s="110">
        <v>12.932</v>
      </c>
      <c r="D48" s="110">
        <v>16.818000000000001</v>
      </c>
      <c r="E48" s="110">
        <v>18.216999999999999</v>
      </c>
      <c r="F48" s="110">
        <v>20.465</v>
      </c>
      <c r="G48" s="110">
        <v>21.244</v>
      </c>
      <c r="H48" s="110">
        <v>18.952999999999999</v>
      </c>
      <c r="I48" s="110">
        <v>18.628</v>
      </c>
      <c r="J48" s="110">
        <v>19.736000000000001</v>
      </c>
      <c r="K48" s="110">
        <v>19.712</v>
      </c>
      <c r="L48" s="110">
        <v>19.756</v>
      </c>
      <c r="M48" s="110">
        <v>23.273</v>
      </c>
      <c r="N48" s="110">
        <v>23.795999999999999</v>
      </c>
      <c r="O48" s="110">
        <v>24.847999999999999</v>
      </c>
      <c r="P48" s="110">
        <v>31.111000000000001</v>
      </c>
      <c r="Q48" s="110">
        <v>30.957999999999998</v>
      </c>
      <c r="R48" s="110">
        <v>26.934999999999999</v>
      </c>
      <c r="S48" s="110">
        <v>16.95</v>
      </c>
      <c r="T48" s="110">
        <v>25.402000000000001</v>
      </c>
      <c r="U48" s="110">
        <v>28.51</v>
      </c>
      <c r="V48" s="110">
        <v>30.596</v>
      </c>
      <c r="W48" s="110">
        <v>36.523000000000003</v>
      </c>
      <c r="X48" s="110">
        <v>41.726999999999997</v>
      </c>
      <c r="Y48" s="110">
        <v>45.762999999999998</v>
      </c>
      <c r="Z48" s="110">
        <v>46.571128311332672</v>
      </c>
      <c r="AA48" s="110">
        <v>46.880320027873744</v>
      </c>
      <c r="AB48" s="19"/>
      <c r="AC48" s="23">
        <f t="shared" si="6"/>
        <v>2.271024283273356</v>
      </c>
      <c r="AD48" s="19"/>
    </row>
    <row r="49" spans="1:30" ht="22.25" customHeight="1" x14ac:dyDescent="0.2">
      <c r="A49" s="16" t="s">
        <v>48</v>
      </c>
      <c r="B49" s="114">
        <v>9.8979999999999997</v>
      </c>
      <c r="C49" s="115">
        <v>10.023</v>
      </c>
      <c r="D49" s="115">
        <v>11.669</v>
      </c>
      <c r="E49" s="115">
        <v>12.292</v>
      </c>
      <c r="F49" s="115">
        <v>13.199</v>
      </c>
      <c r="G49" s="115">
        <v>13.935</v>
      </c>
      <c r="H49" s="115">
        <v>14.48</v>
      </c>
      <c r="I49" s="115">
        <v>15.239000000000001</v>
      </c>
      <c r="J49" s="115">
        <v>15.57</v>
      </c>
      <c r="K49" s="115">
        <v>15.188000000000001</v>
      </c>
      <c r="L49" s="115">
        <v>16.433</v>
      </c>
      <c r="M49" s="115">
        <v>17.343</v>
      </c>
      <c r="N49" s="115">
        <v>16.311</v>
      </c>
      <c r="O49" s="115">
        <v>17.149999999999999</v>
      </c>
      <c r="P49" s="115">
        <v>16.094999999999999</v>
      </c>
      <c r="Q49" s="115">
        <v>15.531000000000001</v>
      </c>
      <c r="R49" s="115">
        <v>17.036000000000001</v>
      </c>
      <c r="S49" s="115">
        <v>17.2</v>
      </c>
      <c r="T49" s="115">
        <v>18.616</v>
      </c>
      <c r="U49" s="115">
        <v>17.581</v>
      </c>
      <c r="V49" s="115">
        <v>18.783999999999999</v>
      </c>
      <c r="W49" s="115">
        <v>18.852</v>
      </c>
      <c r="X49" s="115">
        <v>20.597000000000001</v>
      </c>
      <c r="Y49" s="115">
        <v>19.382000000000001</v>
      </c>
      <c r="Z49" s="115">
        <v>18.784113445492341</v>
      </c>
      <c r="AA49" s="115">
        <v>19.57939326723675</v>
      </c>
      <c r="AB49" s="19"/>
      <c r="AC49" s="20">
        <f t="shared" si="6"/>
        <v>0.9781161110564508</v>
      </c>
      <c r="AD49" s="19"/>
    </row>
    <row r="50" spans="1:30" ht="22.25" customHeight="1" x14ac:dyDescent="0.2">
      <c r="A50" s="16" t="s">
        <v>49</v>
      </c>
      <c r="B50" s="109">
        <v>2.8370000000000002</v>
      </c>
      <c r="C50" s="110">
        <v>2.6720000000000002</v>
      </c>
      <c r="D50" s="110">
        <v>3.3450000000000002</v>
      </c>
      <c r="E50" s="110">
        <v>3.3</v>
      </c>
      <c r="F50" s="110">
        <v>3.718</v>
      </c>
      <c r="G50" s="110">
        <v>3.6970000000000001</v>
      </c>
      <c r="H50" s="110">
        <v>3.8690000000000002</v>
      </c>
      <c r="I50" s="110">
        <v>3.9319999999999999</v>
      </c>
      <c r="J50" s="110">
        <v>3.9660000000000002</v>
      </c>
      <c r="K50" s="110">
        <v>3.9729999999999999</v>
      </c>
      <c r="L50" s="110">
        <v>4.2290000000000001</v>
      </c>
      <c r="M50" s="110">
        <v>4.3639999999999999</v>
      </c>
      <c r="N50" s="110">
        <v>4.6050000000000004</v>
      </c>
      <c r="O50" s="110">
        <v>4.7640000000000002</v>
      </c>
      <c r="P50" s="110">
        <v>5.2469999999999999</v>
      </c>
      <c r="Q50" s="110">
        <v>5.7430000000000003</v>
      </c>
      <c r="R50" s="110">
        <v>5.76</v>
      </c>
      <c r="S50" s="110">
        <v>6.0090000000000003</v>
      </c>
      <c r="T50" s="110">
        <v>5.8220000000000001</v>
      </c>
      <c r="U50" s="110">
        <v>5.97</v>
      </c>
      <c r="V50" s="110">
        <v>5.7759999999999998</v>
      </c>
      <c r="W50" s="110">
        <v>5.9089999999999998</v>
      </c>
      <c r="X50" s="110">
        <v>6.7789999999999999</v>
      </c>
      <c r="Y50" s="110">
        <v>6.7650000000000006</v>
      </c>
      <c r="Z50" s="110">
        <v>6.9590523882842428</v>
      </c>
      <c r="AA50" s="110">
        <v>6.9911637139903444</v>
      </c>
      <c r="AB50" s="19"/>
      <c r="AC50" s="23">
        <f t="shared" si="6"/>
        <v>1.4642804772613127</v>
      </c>
      <c r="AD50" s="19"/>
    </row>
    <row r="51" spans="1:30" ht="22.25" customHeight="1" x14ac:dyDescent="0.2">
      <c r="A51" s="16" t="s">
        <v>50</v>
      </c>
      <c r="B51" s="107">
        <v>13.175000000000001</v>
      </c>
      <c r="C51" s="108">
        <v>2.7789999999999999</v>
      </c>
      <c r="D51" s="108">
        <v>5.75</v>
      </c>
      <c r="E51" s="108">
        <v>9.0739999999999998</v>
      </c>
      <c r="F51" s="108">
        <v>10.61</v>
      </c>
      <c r="G51" s="108">
        <v>14.95</v>
      </c>
      <c r="H51" s="108">
        <v>13.677</v>
      </c>
      <c r="I51" s="108">
        <v>14.977</v>
      </c>
      <c r="J51" s="108">
        <v>14.111000000000001</v>
      </c>
      <c r="K51" s="108">
        <v>14.731999999999999</v>
      </c>
      <c r="L51" s="108">
        <v>14.606</v>
      </c>
      <c r="M51" s="108">
        <v>15.718999999999999</v>
      </c>
      <c r="N51" s="108">
        <v>15.879</v>
      </c>
      <c r="O51" s="108">
        <v>16.341000000000001</v>
      </c>
      <c r="P51" s="108">
        <v>17.326000000000001</v>
      </c>
      <c r="Q51" s="108">
        <v>19.510999999999999</v>
      </c>
      <c r="R51" s="108">
        <v>20.117000000000001</v>
      </c>
      <c r="S51" s="108">
        <v>20.516999999999999</v>
      </c>
      <c r="T51" s="108">
        <v>22.561</v>
      </c>
      <c r="U51" s="108">
        <v>23.808</v>
      </c>
      <c r="V51" s="108">
        <v>24.440999999999999</v>
      </c>
      <c r="W51" s="108">
        <v>24.824000000000002</v>
      </c>
      <c r="X51" s="108">
        <v>27.582999999999998</v>
      </c>
      <c r="Y51" s="108">
        <v>26.713999999999999</v>
      </c>
      <c r="Z51" s="108">
        <v>26.720925285710379</v>
      </c>
      <c r="AA51" s="108">
        <v>27.729798253802791</v>
      </c>
      <c r="AB51" s="19"/>
      <c r="AC51" s="20">
        <f t="shared" si="6"/>
        <v>1.1047285202127355</v>
      </c>
      <c r="AD51" s="19"/>
    </row>
    <row r="52" spans="1:30" ht="22.25" customHeight="1" x14ac:dyDescent="0.2">
      <c r="A52" s="16" t="s">
        <v>51</v>
      </c>
      <c r="B52" s="117">
        <v>2.2400000000000002</v>
      </c>
      <c r="C52" s="118">
        <v>2.3119999999999998</v>
      </c>
      <c r="D52" s="118">
        <v>2.8250000000000002</v>
      </c>
      <c r="E52" s="118">
        <v>3.1859999999999999</v>
      </c>
      <c r="F52" s="118">
        <v>3.464</v>
      </c>
      <c r="G52" s="118">
        <v>3.7029999999999998</v>
      </c>
      <c r="H52" s="118">
        <v>3.7519999999999998</v>
      </c>
      <c r="I52" s="118">
        <v>4.2670000000000003</v>
      </c>
      <c r="J52" s="118">
        <v>4.54</v>
      </c>
      <c r="K52" s="118">
        <v>4.4969999999999999</v>
      </c>
      <c r="L52" s="118">
        <v>4.1580000000000004</v>
      </c>
      <c r="M52" s="118">
        <v>4.41</v>
      </c>
      <c r="N52" s="118">
        <v>4.3639999999999999</v>
      </c>
      <c r="O52" s="118">
        <v>4.9580000000000002</v>
      </c>
      <c r="P52" s="118">
        <v>4.5810000000000004</v>
      </c>
      <c r="Q52" s="118">
        <v>4.42</v>
      </c>
      <c r="R52" s="118">
        <v>3.9430000000000001</v>
      </c>
      <c r="S52" s="118">
        <v>3.677</v>
      </c>
      <c r="T52" s="118">
        <v>4.6989999999999998</v>
      </c>
      <c r="U52" s="118">
        <v>5.694</v>
      </c>
      <c r="V52" s="118">
        <v>5.4690000000000003</v>
      </c>
      <c r="W52" s="118">
        <v>5.577</v>
      </c>
      <c r="X52" s="118">
        <v>6.1740000000000004</v>
      </c>
      <c r="Y52" s="118">
        <v>6.1580000000000004</v>
      </c>
      <c r="Z52" s="118">
        <v>6.3305752704790912</v>
      </c>
      <c r="AA52" s="118">
        <v>6.3309373219037477</v>
      </c>
      <c r="AB52" s="19"/>
      <c r="AC52" s="23">
        <f t="shared" si="6"/>
        <v>1.8263113044213157</v>
      </c>
      <c r="AD52" s="19"/>
    </row>
    <row r="53" spans="1:30" ht="22.25" customHeight="1" x14ac:dyDescent="0.2">
      <c r="A53" s="16" t="s">
        <v>52</v>
      </c>
      <c r="B53" s="107">
        <v>3.105</v>
      </c>
      <c r="C53" s="108">
        <v>3.21</v>
      </c>
      <c r="D53" s="108">
        <v>3.294</v>
      </c>
      <c r="E53" s="108">
        <v>3.67</v>
      </c>
      <c r="F53" s="108">
        <v>4.1740000000000004</v>
      </c>
      <c r="G53" s="108">
        <v>4.335</v>
      </c>
      <c r="H53" s="108">
        <v>4.1189999999999998</v>
      </c>
      <c r="I53" s="108">
        <v>4.2229999999999999</v>
      </c>
      <c r="J53" s="108">
        <v>4.516</v>
      </c>
      <c r="K53" s="108">
        <v>5.6470000000000002</v>
      </c>
      <c r="L53" s="108">
        <v>5.9710000000000001</v>
      </c>
      <c r="M53" s="108">
        <v>5.532</v>
      </c>
      <c r="N53" s="108">
        <v>6.9459999999999997</v>
      </c>
      <c r="O53" s="108">
        <v>8.8330000000000002</v>
      </c>
      <c r="P53" s="108">
        <v>7.6320000000000006</v>
      </c>
      <c r="Q53" s="108">
        <v>8.152000000000001</v>
      </c>
      <c r="R53" s="108">
        <v>10.8</v>
      </c>
      <c r="S53" s="108">
        <v>11.916</v>
      </c>
      <c r="T53" s="108">
        <v>11.646000000000001</v>
      </c>
      <c r="U53" s="108">
        <v>12.023999999999999</v>
      </c>
      <c r="V53" s="108">
        <v>13.737</v>
      </c>
      <c r="W53" s="108">
        <v>15.33</v>
      </c>
      <c r="X53" s="108">
        <v>16.145</v>
      </c>
      <c r="Y53" s="108">
        <v>16.684999999999999</v>
      </c>
      <c r="Z53" s="108">
        <v>16.342671663013292</v>
      </c>
      <c r="AA53" s="108">
        <v>17.267458751566551</v>
      </c>
      <c r="AB53" s="19"/>
      <c r="AC53" s="20">
        <f t="shared" si="6"/>
        <v>4.5611783418893879</v>
      </c>
      <c r="AD53" s="19"/>
    </row>
    <row r="54" spans="1:30" ht="22.25" customHeight="1" x14ac:dyDescent="0.2">
      <c r="A54" s="16" t="s">
        <v>53</v>
      </c>
      <c r="B54" s="109">
        <v>3.2109999999999999</v>
      </c>
      <c r="C54" s="110">
        <v>4.82</v>
      </c>
      <c r="D54" s="110">
        <v>7.3090000000000002</v>
      </c>
      <c r="E54" s="110">
        <v>8.3780000000000001</v>
      </c>
      <c r="F54" s="110">
        <v>8.2420000000000009</v>
      </c>
      <c r="G54" s="110">
        <v>8.6690000000000005</v>
      </c>
      <c r="H54" s="110">
        <v>8.8079999999999998</v>
      </c>
      <c r="I54" s="110">
        <v>10.225</v>
      </c>
      <c r="J54" s="110">
        <v>8.8360000000000003</v>
      </c>
      <c r="K54" s="110">
        <v>8.5649999999999995</v>
      </c>
      <c r="L54" s="110">
        <v>9.4710000000000001</v>
      </c>
      <c r="M54" s="110">
        <v>11.289</v>
      </c>
      <c r="N54" s="110">
        <v>11.154999999999999</v>
      </c>
      <c r="O54" s="110">
        <v>11.323</v>
      </c>
      <c r="P54" s="110">
        <v>11.711</v>
      </c>
      <c r="Q54" s="110">
        <v>13.896000000000001</v>
      </c>
      <c r="R54" s="110">
        <v>17.309999999999999</v>
      </c>
      <c r="S54" s="110">
        <v>17.256</v>
      </c>
      <c r="T54" s="110">
        <v>17.683</v>
      </c>
      <c r="U54" s="110">
        <v>18.876999999999999</v>
      </c>
      <c r="V54" s="110">
        <v>19.803000000000001</v>
      </c>
      <c r="W54" s="110">
        <v>21.934999999999999</v>
      </c>
      <c r="X54" s="110">
        <v>25.667999999999999</v>
      </c>
      <c r="Y54" s="110">
        <v>23.186</v>
      </c>
      <c r="Z54" s="110">
        <v>22.071376230082059</v>
      </c>
      <c r="AA54" s="110">
        <v>24.784420778794761</v>
      </c>
      <c r="AB54" s="19"/>
      <c r="AC54" s="23">
        <f t="shared" si="6"/>
        <v>6.7185988099641119</v>
      </c>
      <c r="AD54" s="19"/>
    </row>
    <row r="55" spans="1:30" ht="22.25" customHeight="1" x14ac:dyDescent="0.2">
      <c r="A55" s="16" t="s">
        <v>54</v>
      </c>
      <c r="B55" s="107">
        <v>59.435000000000002</v>
      </c>
      <c r="C55" s="108">
        <v>73.021000000000001</v>
      </c>
      <c r="D55" s="108">
        <v>77.866</v>
      </c>
      <c r="E55" s="108">
        <v>85.579000000000008</v>
      </c>
      <c r="F55" s="108">
        <v>84.27</v>
      </c>
      <c r="G55" s="108">
        <v>64.427000000000007</v>
      </c>
      <c r="H55" s="108">
        <v>70.561999999999998</v>
      </c>
      <c r="I55" s="108">
        <v>58.969000000000001</v>
      </c>
      <c r="J55" s="108">
        <v>56.634999999999998</v>
      </c>
      <c r="K55" s="108">
        <v>61.756</v>
      </c>
      <c r="L55" s="108">
        <v>80.975000000000009</v>
      </c>
      <c r="M55" s="108">
        <v>81.051000000000002</v>
      </c>
      <c r="N55" s="108">
        <v>89.012</v>
      </c>
      <c r="O55" s="108">
        <v>89.248000000000005</v>
      </c>
      <c r="P55" s="108">
        <v>107.94499999999999</v>
      </c>
      <c r="Q55" s="108">
        <v>108.438</v>
      </c>
      <c r="R55" s="108">
        <v>118.009</v>
      </c>
      <c r="S55" s="108">
        <v>105.748</v>
      </c>
      <c r="T55" s="108">
        <v>117.31</v>
      </c>
      <c r="U55" s="108">
        <v>127.834</v>
      </c>
      <c r="V55" s="108">
        <v>141.95599999999999</v>
      </c>
      <c r="W55" s="108">
        <v>136.55000000000001</v>
      </c>
      <c r="X55" s="108">
        <v>154.34899999999999</v>
      </c>
      <c r="Y55" s="108">
        <v>147.649</v>
      </c>
      <c r="Z55" s="108">
        <v>156.9236147046945</v>
      </c>
      <c r="AA55" s="108">
        <v>163.90063132814419</v>
      </c>
      <c r="AB55" s="34"/>
      <c r="AC55" s="20">
        <f t="shared" si="6"/>
        <v>1.7576450126717285</v>
      </c>
      <c r="AD55" s="34"/>
    </row>
    <row r="56" spans="1:30" ht="22.25" customHeight="1" x14ac:dyDescent="0.2">
      <c r="A56" s="35" t="s">
        <v>55</v>
      </c>
      <c r="B56" s="42"/>
      <c r="C56" s="43"/>
      <c r="D56" s="43"/>
      <c r="E56" s="43"/>
      <c r="F56" s="43"/>
      <c r="G56" s="43"/>
      <c r="H56" s="43"/>
      <c r="I56" s="110">
        <v>0.108</v>
      </c>
      <c r="J56" s="110">
        <v>0.16400000000000001</v>
      </c>
      <c r="K56" s="110">
        <v>0.17699999999999999</v>
      </c>
      <c r="L56" s="110">
        <v>0.216</v>
      </c>
      <c r="M56" s="110">
        <v>0.36799999999999999</v>
      </c>
      <c r="N56" s="110">
        <v>0.315</v>
      </c>
      <c r="O56" s="110">
        <v>0.34899999999999998</v>
      </c>
      <c r="P56" s="110">
        <v>0.50900000000000001</v>
      </c>
      <c r="Q56" s="110">
        <v>0.748</v>
      </c>
      <c r="R56" s="110">
        <v>0.61799999999999999</v>
      </c>
      <c r="S56" s="110">
        <v>0.63400000000000001</v>
      </c>
      <c r="T56" s="110">
        <v>0.56000000000000005</v>
      </c>
      <c r="U56" s="110">
        <v>0.57000000000000006</v>
      </c>
      <c r="V56" s="110">
        <v>0.55500000000000005</v>
      </c>
      <c r="W56" s="110">
        <v>0.61299999999999999</v>
      </c>
      <c r="X56" s="110">
        <v>0.6</v>
      </c>
      <c r="Y56" s="110">
        <v>0.66500000000000004</v>
      </c>
      <c r="Z56" s="110">
        <v>0.68335595764851098</v>
      </c>
      <c r="AA56" s="110">
        <v>0.68398613234521954</v>
      </c>
      <c r="AB56" s="36"/>
      <c r="AC56" s="23">
        <f>(AA56-I56)/I56</f>
        <v>5.3332049291224033</v>
      </c>
      <c r="AD56" s="36"/>
    </row>
    <row r="57" spans="1:30" ht="22.25" customHeight="1" x14ac:dyDescent="0.2">
      <c r="A57" s="35" t="s">
        <v>56</v>
      </c>
      <c r="B57" s="107">
        <v>10.188000000000001</v>
      </c>
      <c r="C57" s="108">
        <v>11.598000000000001</v>
      </c>
      <c r="D57" s="108">
        <v>11.704000000000001</v>
      </c>
      <c r="E57" s="108">
        <v>12.452999999999999</v>
      </c>
      <c r="F57" s="108">
        <v>12.721</v>
      </c>
      <c r="G57" s="108">
        <v>11.362</v>
      </c>
      <c r="H57" s="108">
        <v>11.673</v>
      </c>
      <c r="I57" s="108">
        <v>11.17</v>
      </c>
      <c r="J57" s="108">
        <v>13.71</v>
      </c>
      <c r="K57" s="108">
        <v>14.282</v>
      </c>
      <c r="L57" s="108">
        <v>13.919</v>
      </c>
      <c r="M57" s="108">
        <v>13.302</v>
      </c>
      <c r="N57" s="108">
        <v>10.653</v>
      </c>
      <c r="O57" s="108">
        <v>14.801</v>
      </c>
      <c r="P57" s="108">
        <v>13.936</v>
      </c>
      <c r="Q57" s="108">
        <v>13.805999999999999</v>
      </c>
      <c r="R57" s="108">
        <v>14.612</v>
      </c>
      <c r="S57" s="108">
        <v>18.126000000000001</v>
      </c>
      <c r="T57" s="108">
        <v>18.457000000000001</v>
      </c>
      <c r="U57" s="108">
        <v>16.835999999999999</v>
      </c>
      <c r="V57" s="108">
        <v>16.8</v>
      </c>
      <c r="W57" s="108">
        <v>15.519</v>
      </c>
      <c r="X57" s="108">
        <v>11.95</v>
      </c>
      <c r="Y57" s="108">
        <v>9.8350000000000009</v>
      </c>
      <c r="Z57" s="108">
        <v>9.9162350667734032</v>
      </c>
      <c r="AA57" s="108">
        <v>10.134982640795011</v>
      </c>
      <c r="AB57" s="36"/>
      <c r="AC57" s="20">
        <f>(AA57-B57)/B57</f>
        <v>-5.2039025525117627E-3</v>
      </c>
      <c r="AD57" s="36"/>
    </row>
    <row r="58" spans="1:30" ht="22.25" customHeight="1" x14ac:dyDescent="0.2">
      <c r="A58" s="35" t="s">
        <v>57</v>
      </c>
      <c r="B58" s="109">
        <v>39.776000000000003</v>
      </c>
      <c r="C58" s="110">
        <v>40.529000000000003</v>
      </c>
      <c r="D58" s="110">
        <v>41.753</v>
      </c>
      <c r="E58" s="110">
        <v>43.396999999999998</v>
      </c>
      <c r="F58" s="110">
        <v>42.773000000000003</v>
      </c>
      <c r="G58" s="110">
        <v>46.898000000000003</v>
      </c>
      <c r="H58" s="110">
        <v>51.323999999999998</v>
      </c>
      <c r="I58" s="110">
        <v>54.140999999999998</v>
      </c>
      <c r="J58" s="110">
        <v>54.707999999999998</v>
      </c>
      <c r="K58" s="110">
        <v>53.66</v>
      </c>
      <c r="L58" s="110">
        <v>58.945</v>
      </c>
      <c r="M58" s="110">
        <v>53.055</v>
      </c>
      <c r="N58" s="110">
        <v>56.091000000000001</v>
      </c>
      <c r="O58" s="110">
        <v>59.591999999999999</v>
      </c>
      <c r="P58" s="110">
        <v>61.472999999999999</v>
      </c>
      <c r="Q58" s="110">
        <v>64.736999999999995</v>
      </c>
      <c r="R58" s="110">
        <v>71.343000000000004</v>
      </c>
      <c r="S58" s="110">
        <v>77.626999999999995</v>
      </c>
      <c r="T58" s="110">
        <v>77.442000000000007</v>
      </c>
      <c r="U58" s="110">
        <v>75.769000000000005</v>
      </c>
      <c r="V58" s="110">
        <v>81.266000000000005</v>
      </c>
      <c r="W58" s="110">
        <v>87.494</v>
      </c>
      <c r="X58" s="110">
        <v>89.872</v>
      </c>
      <c r="Y58" s="110">
        <v>88.206000000000003</v>
      </c>
      <c r="Z58" s="110">
        <v>96.383638527777549</v>
      </c>
      <c r="AA58" s="110">
        <v>96.95045511844566</v>
      </c>
      <c r="AB58" s="36"/>
      <c r="AC58" s="23">
        <f>(AA58-B58)/B58</f>
        <v>1.4374108788828854</v>
      </c>
      <c r="AD58" s="36"/>
    </row>
    <row r="59" spans="1:30" ht="22.25" customHeight="1" x14ac:dyDescent="0.2">
      <c r="A59" s="35" t="s">
        <v>58</v>
      </c>
      <c r="B59" s="107">
        <v>14.183</v>
      </c>
      <c r="C59" s="108">
        <v>15.547000000000001</v>
      </c>
      <c r="D59" s="108">
        <v>15.853999999999999</v>
      </c>
      <c r="E59" s="108">
        <v>17.992999999999999</v>
      </c>
      <c r="F59" s="108">
        <v>19.943000000000001</v>
      </c>
      <c r="G59" s="108">
        <v>19.263999999999999</v>
      </c>
      <c r="H59" s="108">
        <v>11.196999999999999</v>
      </c>
      <c r="I59" s="108">
        <v>11.356999999999999</v>
      </c>
      <c r="J59" s="108">
        <v>22.224</v>
      </c>
      <c r="K59" s="108">
        <v>21.373000000000001</v>
      </c>
      <c r="L59" s="108">
        <v>30.696000000000002</v>
      </c>
      <c r="M59" s="108">
        <v>27.655999999999999</v>
      </c>
      <c r="N59" s="108">
        <v>23.099</v>
      </c>
      <c r="O59" s="108">
        <v>29.135999999999999</v>
      </c>
      <c r="P59" s="108">
        <v>30.881</v>
      </c>
      <c r="Q59" s="108">
        <v>31.673999999999999</v>
      </c>
      <c r="R59" s="108">
        <v>33.780999999999999</v>
      </c>
      <c r="S59" s="108">
        <v>36.985999999999997</v>
      </c>
      <c r="T59" s="108">
        <v>42.911000000000001</v>
      </c>
      <c r="U59" s="108">
        <v>45.802999999999997</v>
      </c>
      <c r="V59" s="108">
        <v>43.853999999999999</v>
      </c>
      <c r="W59" s="108">
        <v>43.518999999999998</v>
      </c>
      <c r="X59" s="108">
        <v>47.002000000000002</v>
      </c>
      <c r="Y59" s="108">
        <v>46.12</v>
      </c>
      <c r="Z59" s="108">
        <v>46.284954235865413</v>
      </c>
      <c r="AA59" s="108">
        <v>48.169493269880959</v>
      </c>
      <c r="AB59" s="36"/>
      <c r="AC59" s="20">
        <f>(AA59-B59)/B59</f>
        <v>2.3962838094818415</v>
      </c>
      <c r="AD59" s="36"/>
    </row>
    <row r="60" spans="1:30" ht="22.25" customHeight="1" x14ac:dyDescent="0.2">
      <c r="A60" s="35" t="s">
        <v>59</v>
      </c>
      <c r="B60" s="109">
        <v>2.617</v>
      </c>
      <c r="C60" s="110">
        <v>2.7210000000000001</v>
      </c>
      <c r="D60" s="110">
        <v>3.875</v>
      </c>
      <c r="E60" s="110">
        <v>2.524</v>
      </c>
      <c r="F60" s="110">
        <v>3.052</v>
      </c>
      <c r="G60" s="110">
        <v>3.0680000000000001</v>
      </c>
      <c r="H60" s="110">
        <v>3.6539999999999999</v>
      </c>
      <c r="I60" s="110">
        <v>3.6429999999999998</v>
      </c>
      <c r="J60" s="110">
        <v>3.327</v>
      </c>
      <c r="K60" s="110">
        <v>3.7890000000000001</v>
      </c>
      <c r="L60" s="110">
        <v>3.992</v>
      </c>
      <c r="M60" s="110">
        <v>4.4320000000000004</v>
      </c>
      <c r="N60" s="110">
        <v>4.2990000000000004</v>
      </c>
      <c r="O60" s="110">
        <v>4.7190000000000003</v>
      </c>
      <c r="P60" s="110">
        <v>5.149</v>
      </c>
      <c r="Q60" s="110">
        <v>5.4660000000000002</v>
      </c>
      <c r="R60" s="110">
        <v>5.6710000000000003</v>
      </c>
      <c r="S60" s="110">
        <v>5.7190000000000003</v>
      </c>
      <c r="T60" s="110">
        <v>6.0920000000000014</v>
      </c>
      <c r="U60" s="110">
        <v>6.6980000000000004</v>
      </c>
      <c r="V60" s="110">
        <v>6.3900000000000006</v>
      </c>
      <c r="W60" s="110">
        <v>5.3630000000000004</v>
      </c>
      <c r="X60" s="110">
        <v>4.9880000000000004</v>
      </c>
      <c r="Y60" s="110">
        <v>6.9119999999999999</v>
      </c>
      <c r="Z60" s="110">
        <v>7.0819606720682424</v>
      </c>
      <c r="AA60" s="110">
        <v>7.1246207338245231</v>
      </c>
      <c r="AB60" s="36"/>
      <c r="AC60" s="23">
        <f>(AA60-B60)/B60</f>
        <v>1.7224381864060081</v>
      </c>
      <c r="AD60" s="36"/>
    </row>
    <row r="61" spans="1:30" ht="22.25" customHeight="1" x14ac:dyDescent="0.2">
      <c r="A61" s="37" t="s">
        <v>60</v>
      </c>
      <c r="B61" s="119">
        <f t="shared" ref="B61:AA61" si="8">B42+B30+B13+B4</f>
        <v>1843.6917756056273</v>
      </c>
      <c r="C61" s="120">
        <f t="shared" si="8"/>
        <v>1919.3170297721229</v>
      </c>
      <c r="D61" s="120">
        <f t="shared" si="8"/>
        <v>2002.0680000000002</v>
      </c>
      <c r="E61" s="120">
        <f t="shared" si="8"/>
        <v>2089.395</v>
      </c>
      <c r="F61" s="120">
        <f t="shared" si="8"/>
        <v>2189.029</v>
      </c>
      <c r="G61" s="120">
        <f t="shared" si="8"/>
        <v>2277.0940000000001</v>
      </c>
      <c r="H61" s="120">
        <f t="shared" si="8"/>
        <v>2366.2190000000001</v>
      </c>
      <c r="I61" s="120">
        <f t="shared" si="8"/>
        <v>2389.9549999999999</v>
      </c>
      <c r="J61" s="120">
        <f t="shared" si="8"/>
        <v>2284.4989999999998</v>
      </c>
      <c r="K61" s="120">
        <f t="shared" si="8"/>
        <v>2355.5079999999998</v>
      </c>
      <c r="L61" s="120">
        <f t="shared" si="8"/>
        <v>2465.6799999999998</v>
      </c>
      <c r="M61" s="120">
        <f t="shared" si="8"/>
        <v>2515.4560000000001</v>
      </c>
      <c r="N61" s="120">
        <f t="shared" si="8"/>
        <v>2605.9659999999999</v>
      </c>
      <c r="O61" s="120">
        <f t="shared" si="8"/>
        <v>2896.2170000000001</v>
      </c>
      <c r="P61" s="120">
        <f t="shared" si="8"/>
        <v>3199.232</v>
      </c>
      <c r="Q61" s="120">
        <f t="shared" si="8"/>
        <v>3369.6289999999995</v>
      </c>
      <c r="R61" s="120">
        <f t="shared" si="8"/>
        <v>3609.4659999999999</v>
      </c>
      <c r="S61" s="120">
        <f t="shared" si="8"/>
        <v>3787.3980000000001</v>
      </c>
      <c r="T61" s="120">
        <f t="shared" si="8"/>
        <v>3983.7379999999994</v>
      </c>
      <c r="U61" s="120">
        <f t="shared" si="8"/>
        <v>4142.7820000000002</v>
      </c>
      <c r="V61" s="120">
        <f t="shared" si="8"/>
        <v>4559.7609999999995</v>
      </c>
      <c r="W61" s="120">
        <f t="shared" si="8"/>
        <v>4931.4380000000001</v>
      </c>
      <c r="X61" s="120">
        <f t="shared" si="8"/>
        <v>5127.2489999999998</v>
      </c>
      <c r="Y61" s="120">
        <f t="shared" si="8"/>
        <v>5158.3820000000005</v>
      </c>
      <c r="Z61" s="120">
        <f t="shared" si="8"/>
        <v>5254.3973331132329</v>
      </c>
      <c r="AA61" s="120">
        <f t="shared" si="8"/>
        <v>5300.0708700319628</v>
      </c>
      <c r="AB61" s="40"/>
      <c r="AC61" s="41">
        <f>(AA61-B61)/B61</f>
        <v>1.8747054904505189</v>
      </c>
      <c r="AD61" s="40"/>
    </row>
    <row r="62" spans="1:30" ht="36.25" customHeight="1" x14ac:dyDescent="0.2">
      <c r="A62" s="35"/>
      <c r="B62" s="136" t="s">
        <v>70</v>
      </c>
      <c r="C62" s="137"/>
      <c r="D62" s="137"/>
      <c r="E62" s="137"/>
      <c r="F62" s="137"/>
      <c r="G62" s="137"/>
      <c r="H62" s="137"/>
      <c r="I62" s="110"/>
      <c r="J62" s="110"/>
      <c r="K62" s="110"/>
      <c r="L62" s="110"/>
      <c r="M62" s="110"/>
      <c r="N62" s="110"/>
      <c r="O62" s="110"/>
      <c r="P62" s="110"/>
      <c r="Q62" s="110"/>
      <c r="R62" s="110"/>
      <c r="S62" s="110"/>
      <c r="T62" s="110"/>
      <c r="U62" s="110"/>
      <c r="V62" s="110"/>
      <c r="W62" s="110"/>
      <c r="X62" s="110"/>
      <c r="Y62" s="110"/>
      <c r="Z62" s="110"/>
      <c r="AA62" s="110"/>
      <c r="AB62" s="44"/>
      <c r="AC62" s="23"/>
      <c r="AD62" s="44"/>
    </row>
  </sheetData>
  <mergeCells count="3">
    <mergeCell ref="A1:AD1"/>
    <mergeCell ref="B62:H62"/>
    <mergeCell ref="C2:D2"/>
  </mergeCells>
  <pageMargins left="1" right="1" top="1" bottom="1" header="0.25" footer="0.25"/>
  <pageSetup orientation="portrait"/>
  <headerFooter>
    <oddFooter>&amp;C&amp;"Helvetica,Regular"&amp;12&amp;K000000&amp;P</oddFoot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AD62"/>
  <sheetViews>
    <sheetView showGridLines="0" workbookViewId="0">
      <pane xSplit="1" ySplit="3" topLeftCell="B49" activePane="bottomRight" state="frozen"/>
      <selection pane="topRight"/>
      <selection pane="bottomLeft"/>
      <selection pane="bottomRight" activeCell="B4" sqref="B4"/>
    </sheetView>
  </sheetViews>
  <sheetFormatPr baseColWidth="10" defaultColWidth="12.25" defaultRowHeight="21.75" customHeight="1" x14ac:dyDescent="0.2"/>
  <cols>
    <col min="1" max="1" width="22.25" style="121" customWidth="1"/>
    <col min="2" max="2" width="10.875" style="121" customWidth="1"/>
    <col min="3" max="3" width="9.75" style="121" customWidth="1"/>
    <col min="4" max="27" width="10.875" style="121" customWidth="1"/>
    <col min="28" max="28" width="1.875" style="121" customWidth="1"/>
    <col min="29" max="29" width="10.875" style="121" customWidth="1"/>
    <col min="30" max="30" width="2.25" style="121" customWidth="1"/>
    <col min="31" max="256" width="12.25" customWidth="1"/>
  </cols>
  <sheetData>
    <row r="1" spans="1:30" ht="30" customHeight="1" x14ac:dyDescent="0.2">
      <c r="A1" s="135" t="s">
        <v>71</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row>
    <row r="2" spans="1:30" ht="36.5" customHeight="1" x14ac:dyDescent="0.25">
      <c r="A2" s="104" t="s">
        <v>72</v>
      </c>
      <c r="B2" s="4"/>
      <c r="C2" s="141"/>
      <c r="D2" s="142"/>
      <c r="E2" s="4"/>
      <c r="F2" s="4"/>
      <c r="G2" s="4"/>
      <c r="H2" s="4"/>
      <c r="I2" s="4"/>
      <c r="J2" s="4"/>
      <c r="K2" s="4"/>
      <c r="L2" s="4"/>
      <c r="M2" s="4"/>
      <c r="N2" s="4"/>
      <c r="O2" s="4"/>
      <c r="P2" s="4"/>
      <c r="Q2" s="4"/>
      <c r="R2" s="4"/>
      <c r="S2" s="4"/>
      <c r="T2" s="4"/>
      <c r="U2" s="4"/>
      <c r="V2" s="4"/>
      <c r="W2" s="4"/>
      <c r="X2" s="4"/>
      <c r="Y2" s="4"/>
      <c r="Z2" s="4"/>
      <c r="AA2" s="4"/>
      <c r="AB2" s="4"/>
      <c r="AC2" s="4"/>
      <c r="AD2" s="5"/>
    </row>
    <row r="3" spans="1:30" ht="22.75" customHeight="1" x14ac:dyDescent="0.25">
      <c r="A3" s="6" t="s">
        <v>1</v>
      </c>
      <c r="B3" s="7">
        <v>1990</v>
      </c>
      <c r="C3" s="7">
        <v>1991</v>
      </c>
      <c r="D3" s="7">
        <v>1992</v>
      </c>
      <c r="E3" s="7">
        <v>1993</v>
      </c>
      <c r="F3" s="7">
        <v>1994</v>
      </c>
      <c r="G3" s="7">
        <v>1995</v>
      </c>
      <c r="H3" s="7">
        <v>1996</v>
      </c>
      <c r="I3" s="7">
        <v>1997</v>
      </c>
      <c r="J3" s="7">
        <v>1998</v>
      </c>
      <c r="K3" s="7">
        <v>1999</v>
      </c>
      <c r="L3" s="7">
        <v>2000</v>
      </c>
      <c r="M3" s="7">
        <v>2001</v>
      </c>
      <c r="N3" s="7">
        <v>2002</v>
      </c>
      <c r="O3" s="7">
        <v>2003</v>
      </c>
      <c r="P3" s="7">
        <v>2004</v>
      </c>
      <c r="Q3" s="7">
        <v>2005</v>
      </c>
      <c r="R3" s="7">
        <v>2006</v>
      </c>
      <c r="S3" s="7">
        <v>2007</v>
      </c>
      <c r="T3" s="7">
        <v>2008</v>
      </c>
      <c r="U3" s="7">
        <v>2009</v>
      </c>
      <c r="V3" s="7">
        <v>2010</v>
      </c>
      <c r="W3" s="7">
        <v>2011</v>
      </c>
      <c r="X3" s="7">
        <v>2012</v>
      </c>
      <c r="Y3" s="7">
        <v>2013</v>
      </c>
      <c r="Z3" s="7">
        <v>2014</v>
      </c>
      <c r="AA3" s="7">
        <v>2015</v>
      </c>
      <c r="AB3" s="8"/>
      <c r="AC3" s="9" t="s">
        <v>2</v>
      </c>
      <c r="AD3" s="10"/>
    </row>
    <row r="4" spans="1:30" ht="23.25" customHeight="1" x14ac:dyDescent="0.2">
      <c r="A4" s="11" t="s">
        <v>3</v>
      </c>
      <c r="B4" s="105">
        <f>'GHG energy - GHG Emissions (M t'!B4*3.664</f>
        <v>4186.65128</v>
      </c>
      <c r="C4" s="106">
        <f>'GHG energy - GHG Emissions (M t'!C4*3.664</f>
        <v>4349.0251040000012</v>
      </c>
      <c r="D4" s="106">
        <f>'GHG energy - GHG Emissions (M t'!D4*3.664</f>
        <v>4524.0360640000008</v>
      </c>
      <c r="E4" s="106">
        <f>'GHG energy - GHG Emissions (M t'!E4*3.664</f>
        <v>4748.412096</v>
      </c>
      <c r="F4" s="106">
        <f>'GHG energy - GHG Emissions (M t'!F4*3.664</f>
        <v>5012.8796159999993</v>
      </c>
      <c r="G4" s="106">
        <f>'GHG energy - GHG Emissions (M t'!G4*3.664</f>
        <v>5325.7998720000014</v>
      </c>
      <c r="H4" s="106">
        <f>'GHG energy - GHG Emissions (M t'!H4*3.664</f>
        <v>5522.3258400000004</v>
      </c>
      <c r="I4" s="106">
        <f>'GHG energy - GHG Emissions (M t'!I4*3.664</f>
        <v>5545.9256640000012</v>
      </c>
      <c r="J4" s="106">
        <f>'GHG energy - GHG Emissions (M t'!J4*3.664</f>
        <v>5150.1550400000006</v>
      </c>
      <c r="K4" s="106">
        <f>'GHG energy - GHG Emissions (M t'!K4*3.664</f>
        <v>5233.6136319999996</v>
      </c>
      <c r="L4" s="106">
        <f>'GHG energy - GHG Emissions (M t'!L4*3.664</f>
        <v>5407.1260160000002</v>
      </c>
      <c r="M4" s="106">
        <f>'GHG energy - GHG Emissions (M t'!M4*3.664</f>
        <v>5484.5573280000008</v>
      </c>
      <c r="N4" s="106">
        <f>'GHG energy - GHG Emissions (M t'!N4*3.664</f>
        <v>5731.7490879999996</v>
      </c>
      <c r="O4" s="106">
        <f>'GHG energy - GHG Emissions (M t'!O4*3.664</f>
        <v>6598.3290560000014</v>
      </c>
      <c r="P4" s="106">
        <f>'GHG energy - GHG Emissions (M t'!P4*3.664</f>
        <v>7415.3424320000004</v>
      </c>
      <c r="Q4" s="106">
        <f>'GHG energy - GHG Emissions (M t'!Q4*3.664</f>
        <v>7874.980239999998</v>
      </c>
      <c r="R4" s="106">
        <f>'GHG energy - GHG Emissions (M t'!R4*3.664</f>
        <v>8506.7417759999989</v>
      </c>
      <c r="S4" s="106">
        <f>'GHG energy - GHG Emissions (M t'!S4*3.664</f>
        <v>8931.8683680000013</v>
      </c>
      <c r="T4" s="106">
        <f>'GHG energy - GHG Emissions (M t'!T4*3.664</f>
        <v>9276.8229759999995</v>
      </c>
      <c r="U4" s="106">
        <f>'GHG energy - GHG Emissions (M t'!U4*3.664</f>
        <v>9600.4750880000011</v>
      </c>
      <c r="V4" s="106">
        <f>'GHG energy - GHG Emissions (M t'!V4*3.664</f>
        <v>10901.510191999998</v>
      </c>
      <c r="W4" s="106">
        <f>'GHG energy - GHG Emissions (M t'!W4*3.664</f>
        <v>11886.364080000001</v>
      </c>
      <c r="X4" s="106">
        <f>'GHG energy - GHG Emissions (M t'!X4*3.664</f>
        <v>12210.093136000001</v>
      </c>
      <c r="Y4" s="106">
        <f>'GHG energy - GHG Emissions (M t'!Y4*3.664</f>
        <v>12475.505968000001</v>
      </c>
      <c r="Z4" s="106">
        <f>'GHG energy - GHG Emissions (M t'!Z4*3.664</f>
        <v>12505.117266309568</v>
      </c>
      <c r="AA4" s="106">
        <f>'GHG energy - GHG Emissions (M t'!AA4*3.664</f>
        <v>12404.640992354982</v>
      </c>
      <c r="AB4" s="14"/>
      <c r="AC4" s="15">
        <f t="shared" ref="AC4:AC39" si="0">(AA4-B4)/B4</f>
        <v>1.9629028459124453</v>
      </c>
      <c r="AD4" s="14"/>
    </row>
    <row r="5" spans="1:30" ht="22.25" customHeight="1" x14ac:dyDescent="0.2">
      <c r="A5" s="16" t="s">
        <v>4</v>
      </c>
      <c r="B5" s="107">
        <f>'GHG energy - GHG Emissions (M t'!B5*3.664</f>
        <v>2458.7308640000001</v>
      </c>
      <c r="C5" s="108">
        <f>'GHG energy - GHG Emissions (M t'!C5*3.664</f>
        <v>2582.4238400000004</v>
      </c>
      <c r="D5" s="108">
        <f>'GHG energy - GHG Emissions (M t'!D5*3.664</f>
        <v>2693.776464</v>
      </c>
      <c r="E5" s="108">
        <f>'GHG energy - GHG Emissions (M t'!E5*3.664</f>
        <v>2876.3389280000001</v>
      </c>
      <c r="F5" s="108">
        <f>'GHG energy - GHG Emissions (M t'!F5*3.664</f>
        <v>3055.73936</v>
      </c>
      <c r="G5" s="108">
        <f>'GHG energy - GHG Emissions (M t'!G5*3.664</f>
        <v>3317.5688000000005</v>
      </c>
      <c r="H5" s="108">
        <f>'GHG energy - GHG Emissions (M t'!H5*3.664</f>
        <v>3460.2559520000004</v>
      </c>
      <c r="I5" s="108">
        <f>'GHG energy - GHG Emissions (M t'!I5*3.664</f>
        <v>3466.6716160000001</v>
      </c>
      <c r="J5" s="108">
        <f>'GHG energy - GHG Emissions (M t'!J5*3.664</f>
        <v>3321.6248480000004</v>
      </c>
      <c r="K5" s="108">
        <f>'GHG energy - GHG Emissions (M t'!K5*3.664</f>
        <v>3315.3410880000001</v>
      </c>
      <c r="L5" s="108">
        <f>'GHG energy - GHG Emissions (M t'!L5*3.664</f>
        <v>3402.3940640000001</v>
      </c>
      <c r="M5" s="108">
        <f>'GHG energy - GHG Emissions (M t'!M5*3.664</f>
        <v>3484.7131520000003</v>
      </c>
      <c r="N5" s="108">
        <f>'GHG energy - GHG Emissions (M t'!N5*3.664</f>
        <v>3691.2198560000002</v>
      </c>
      <c r="O5" s="108">
        <f>'GHG energy - GHG Emissions (M t'!O5*3.664</f>
        <v>4521.4749280000005</v>
      </c>
      <c r="P5" s="108">
        <f>'GHG energy - GHG Emissions (M t'!P5*3.664</f>
        <v>5283.8397439999999</v>
      </c>
      <c r="Q5" s="108">
        <f>'GHG energy - GHG Emissions (M t'!Q5*3.664</f>
        <v>5785.2801280000003</v>
      </c>
      <c r="R5" s="108">
        <f>'GHG energy - GHG Emissions (M t'!R5*3.664</f>
        <v>6409.2153600000001</v>
      </c>
      <c r="S5" s="108">
        <f>'GHG energy - GHG Emissions (M t'!S5*3.664</f>
        <v>6786.2482880000007</v>
      </c>
      <c r="T5" s="108">
        <f>'GHG energy - GHG Emissions (M t'!T5*3.664</f>
        <v>7169.7884800000002</v>
      </c>
      <c r="U5" s="108">
        <f>'GHG energy - GHG Emissions (M t'!U5*3.664</f>
        <v>7612.4509760000001</v>
      </c>
      <c r="V5" s="108">
        <f>'GHG energy - GHG Emissions (M t'!V5*3.664</f>
        <v>8760.704608</v>
      </c>
      <c r="W5" s="108">
        <f>'GHG energy - GHG Emissions (M t'!W5*3.664</f>
        <v>9716.6348800000014</v>
      </c>
      <c r="X5" s="108">
        <f>'GHG energy - GHG Emissions (M t'!X5*3.664</f>
        <v>10012.546848</v>
      </c>
      <c r="Y5" s="108">
        <f>'GHG energy - GHG Emissions (M t'!Y5*3.664</f>
        <v>10241.077856</v>
      </c>
      <c r="Z5" s="108">
        <f>'GHG energy - GHG Emissions (M t'!Z5*3.664</f>
        <v>10293.953971908106</v>
      </c>
      <c r="AA5" s="108">
        <f>'GHG energy - GHG Emissions (M t'!AA5*3.664</f>
        <v>10215.813187381795</v>
      </c>
      <c r="AB5" s="19"/>
      <c r="AC5" s="20">
        <f t="shared" si="0"/>
        <v>3.1549131452159598</v>
      </c>
      <c r="AD5" s="19"/>
    </row>
    <row r="6" spans="1:30" ht="22.25" customHeight="1" x14ac:dyDescent="0.2">
      <c r="A6" s="16" t="s">
        <v>5</v>
      </c>
      <c r="B6" s="109">
        <f>'GHG energy - GHG Emissions (M t'!B6*3.664</f>
        <v>27.311456</v>
      </c>
      <c r="C6" s="110">
        <f>'GHG energy - GHG Emissions (M t'!C6*3.664</f>
        <v>28.615839999999999</v>
      </c>
      <c r="D6" s="110">
        <f>'GHG energy - GHG Emissions (M t'!D6*3.664</f>
        <v>33.067600000000006</v>
      </c>
      <c r="E6" s="110">
        <f>'GHG energy - GHG Emissions (M t'!E6*3.664</f>
        <v>34.936240000000005</v>
      </c>
      <c r="F6" s="110">
        <f>'GHG energy - GHG Emissions (M t'!F6*3.664</f>
        <v>31.257584000000005</v>
      </c>
      <c r="G6" s="110">
        <f>'GHG energy - GHG Emissions (M t'!G6*3.664</f>
        <v>31.444448000000005</v>
      </c>
      <c r="H6" s="110">
        <f>'GHG energy - GHG Emissions (M t'!H6*3.664</f>
        <v>29.099488000000001</v>
      </c>
      <c r="I6" s="110">
        <f>'GHG energy - GHG Emissions (M t'!I6*3.664</f>
        <v>30.678671999999999</v>
      </c>
      <c r="J6" s="110">
        <f>'GHG energy - GHG Emissions (M t'!J6*3.664</f>
        <v>39.069232</v>
      </c>
      <c r="K6" s="110">
        <f>'GHG energy - GHG Emissions (M t'!K6*3.664</f>
        <v>42.681936</v>
      </c>
      <c r="L6" s="110">
        <f>'GHG energy - GHG Emissions (M t'!L6*3.664</f>
        <v>40.406592000000003</v>
      </c>
      <c r="M6" s="110">
        <f>'GHG energy - GHG Emissions (M t'!M6*3.664</f>
        <v>37.926064000000004</v>
      </c>
      <c r="N6" s="110">
        <f>'GHG energy - GHG Emissions (M t'!N6*3.664</f>
        <v>39.604175999999995</v>
      </c>
      <c r="O6" s="110">
        <f>'GHG energy - GHG Emissions (M t'!O6*3.664</f>
        <v>43.323135999999998</v>
      </c>
      <c r="P6" s="110">
        <f>'GHG energy - GHG Emissions (M t'!P6*3.664</f>
        <v>41.674336000000004</v>
      </c>
      <c r="Q6" s="110">
        <f>'GHG energy - GHG Emissions (M t'!Q6*3.664</f>
        <v>43.836096000000005</v>
      </c>
      <c r="R6" s="110">
        <f>'GHG energy - GHG Emissions (M t'!R6*3.664</f>
        <v>42.022416</v>
      </c>
      <c r="S6" s="110">
        <f>'GHG energy - GHG Emissions (M t'!S6*3.664</f>
        <v>43.685872000000003</v>
      </c>
      <c r="T6" s="110">
        <f>'GHG energy - GHG Emissions (M t'!T6*3.664</f>
        <v>43.942352</v>
      </c>
      <c r="U6" s="110">
        <f>'GHG energy - GHG Emissions (M t'!U6*3.664</f>
        <v>42.11768</v>
      </c>
      <c r="V6" s="110">
        <f>'GHG energy - GHG Emissions (M t'!V6*3.664</f>
        <v>40.725360000000002</v>
      </c>
      <c r="W6" s="110">
        <f>'GHG energy - GHG Emissions (M t'!W6*3.664</f>
        <v>43.759152</v>
      </c>
      <c r="X6" s="110">
        <f>'GHG energy - GHG Emissions (M t'!X6*3.664</f>
        <v>43.411072000000004</v>
      </c>
      <c r="Y6" s="110">
        <f>'GHG energy - GHG Emissions (M t'!Y6*3.664</f>
        <v>44.957279999999997</v>
      </c>
      <c r="Z6" s="110">
        <f>'GHG energy - GHG Emissions (M t'!Z6*3.664</f>
        <v>44.474655893903957</v>
      </c>
      <c r="AA6" s="110">
        <f>'GHG energy - GHG Emissions (M t'!AA6*3.664</f>
        <v>47.512654250911474</v>
      </c>
      <c r="AB6" s="19"/>
      <c r="AC6" s="23">
        <f t="shared" si="0"/>
        <v>0.7396602455362129</v>
      </c>
      <c r="AD6" s="19"/>
    </row>
    <row r="7" spans="1:30" ht="22.25" customHeight="1" x14ac:dyDescent="0.2">
      <c r="A7" s="16" t="s">
        <v>6</v>
      </c>
      <c r="B7" s="107">
        <f>'GHG energy - GHG Emissions (M t'!B7*3.664</f>
        <v>1.0332479999999999</v>
      </c>
      <c r="C7" s="108">
        <f>'GHG energy - GHG Emissions (M t'!C7*3.664</f>
        <v>1.091872</v>
      </c>
      <c r="D7" s="108">
        <f>'GHG energy - GHG Emissions (M t'!D7*3.664</f>
        <v>1.084544</v>
      </c>
      <c r="E7" s="108">
        <f>'GHG energy - GHG Emissions (M t'!E7*3.664</f>
        <v>1.1871360000000002</v>
      </c>
      <c r="F7" s="108">
        <f>'GHG energy - GHG Emissions (M t'!F7*3.664</f>
        <v>1.2824</v>
      </c>
      <c r="G7" s="108">
        <f>'GHG energy - GHG Emissions (M t'!G7*3.664</f>
        <v>1.2420960000000001</v>
      </c>
      <c r="H7" s="108">
        <f>'GHG energy - GHG Emissions (M t'!H7*3.664</f>
        <v>1.414304</v>
      </c>
      <c r="I7" s="108">
        <f>'GHG energy - GHG Emissions (M t'!I7*3.664</f>
        <v>1.4985759999999999</v>
      </c>
      <c r="J7" s="108">
        <f>'GHG energy - GHG Emissions (M t'!J7*3.664</f>
        <v>1.5645279999999999</v>
      </c>
      <c r="K7" s="108">
        <f>'GHG energy - GHG Emissions (M t'!K7*3.664</f>
        <v>1.531552</v>
      </c>
      <c r="L7" s="108">
        <f>'GHG energy - GHG Emissions (M t'!L7*3.664</f>
        <v>1.634144</v>
      </c>
      <c r="M7" s="108">
        <f>'GHG energy - GHG Emissions (M t'!M7*3.664</f>
        <v>1.68544</v>
      </c>
      <c r="N7" s="108">
        <f>'GHG energy - GHG Emissions (M t'!N7*3.664</f>
        <v>1.524224</v>
      </c>
      <c r="O7" s="108">
        <f>'GHG energy - GHG Emissions (M t'!O7*3.664</f>
        <v>1.5352159999999999</v>
      </c>
      <c r="P7" s="108">
        <f>'GHG energy - GHG Emissions (M t'!P7*3.664</f>
        <v>1.7257439999999999</v>
      </c>
      <c r="Q7" s="108">
        <f>'GHG energy - GHG Emissions (M t'!Q7*3.664</f>
        <v>1.8356640000000002</v>
      </c>
      <c r="R7" s="108">
        <f>'GHG energy - GHG Emissions (M t'!R7*3.664</f>
        <v>1.6304800000000002</v>
      </c>
      <c r="S7" s="108">
        <f>'GHG energy - GHG Emissions (M t'!S7*3.664</f>
        <v>1.5425439999999999</v>
      </c>
      <c r="T7" s="108">
        <f>'GHG energy - GHG Emissions (M t'!T7*3.664</f>
        <v>2.29</v>
      </c>
      <c r="U7" s="108">
        <f>'GHG energy - GHG Emissions (M t'!U7*3.664</f>
        <v>2.6454080000000002</v>
      </c>
      <c r="V7" s="108">
        <f>'GHG energy - GHG Emissions (M t'!V7*3.664</f>
        <v>1.9822240000000002</v>
      </c>
      <c r="W7" s="108">
        <f>'GHG energy - GHG Emissions (M t'!W7*3.664</f>
        <v>2.3559520000000003</v>
      </c>
      <c r="X7" s="108">
        <f>'GHG energy - GHG Emissions (M t'!X7*3.664</f>
        <v>2.2716799999999999</v>
      </c>
      <c r="Y7" s="108">
        <f>'GHG energy - GHG Emissions (M t'!Y7*3.664</f>
        <v>2.1654239999999998</v>
      </c>
      <c r="Z7" s="108">
        <f>'GHG energy - GHG Emissions (M t'!Z7*3.664</f>
        <v>2.3152895088503165</v>
      </c>
      <c r="AA7" s="108">
        <f>'GHG energy - GHG Emissions (M t'!AA7*3.664</f>
        <v>2.3455974908386437</v>
      </c>
      <c r="AB7" s="19"/>
      <c r="AC7" s="20">
        <f t="shared" si="0"/>
        <v>1.2701205236677389</v>
      </c>
      <c r="AD7" s="19"/>
    </row>
    <row r="8" spans="1:30" ht="22.25" customHeight="1" x14ac:dyDescent="0.2">
      <c r="A8" s="16" t="s">
        <v>7</v>
      </c>
      <c r="B8" s="109">
        <f>'GHG energy - GHG Emissions (M t'!B8*3.664</f>
        <v>223.98398400000002</v>
      </c>
      <c r="C8" s="110">
        <f>'GHG energy - GHG Emissions (M t'!C8*3.664</f>
        <v>230.21644800000001</v>
      </c>
      <c r="D8" s="110">
        <f>'GHG energy - GHG Emissions (M t'!D8*3.664</f>
        <v>232.78857600000001</v>
      </c>
      <c r="E8" s="110">
        <f>'GHG energy - GHG Emissions (M t'!E8*3.664</f>
        <v>238.95875200000003</v>
      </c>
      <c r="F8" s="110">
        <f>'GHG energy - GHG Emissions (M t'!F8*3.664</f>
        <v>236.62111999999999</v>
      </c>
      <c r="G8" s="110">
        <f>'GHG energy - GHG Emissions (M t'!G8*3.664</f>
        <v>236.48188800000003</v>
      </c>
      <c r="H8" s="110">
        <f>'GHG energy - GHG Emissions (M t'!H8*3.664</f>
        <v>234.00868800000001</v>
      </c>
      <c r="I8" s="110">
        <f>'GHG energy - GHG Emissions (M t'!I8*3.664</f>
        <v>213.55990400000002</v>
      </c>
      <c r="J8" s="110">
        <f>'GHG energy - GHG Emissions (M t'!J8*3.664</f>
        <v>59.067343999999999</v>
      </c>
      <c r="K8" s="110">
        <f>'GHG energy - GHG Emissions (M t'!K8*3.664</f>
        <v>64.479072000000002</v>
      </c>
      <c r="L8" s="110">
        <f>'GHG energy - GHG Emissions (M t'!L8*3.664</f>
        <v>69.605007999999998</v>
      </c>
      <c r="M8" s="110">
        <f>'GHG energy - GHG Emissions (M t'!M8*3.664</f>
        <v>72.166144000000003</v>
      </c>
      <c r="N8" s="110">
        <f>'GHG energy - GHG Emissions (M t'!N8*3.664</f>
        <v>69.172656000000003</v>
      </c>
      <c r="O8" s="110">
        <f>'GHG energy - GHG Emissions (M t'!O8*3.664</f>
        <v>70.693216000000007</v>
      </c>
      <c r="P8" s="110">
        <f>'GHG energy - GHG Emissions (M t'!P8*3.664</f>
        <v>72.298047999999994</v>
      </c>
      <c r="Q8" s="110">
        <f>'GHG energy - GHG Emissions (M t'!Q8*3.664</f>
        <v>75.511376000000013</v>
      </c>
      <c r="R8" s="110">
        <f>'GHG energy - GHG Emissions (M t'!R8*3.664</f>
        <v>76.837744000000001</v>
      </c>
      <c r="S8" s="110">
        <f>'GHG energy - GHG Emissions (M t'!S8*3.664</f>
        <v>64.174959999999999</v>
      </c>
      <c r="T8" s="110">
        <f>'GHG energy - GHG Emissions (M t'!T8*3.664</f>
        <v>71.074272000000008</v>
      </c>
      <c r="U8" s="110">
        <f>'GHG energy - GHG Emissions (M t'!U8*3.664</f>
        <v>70.61993600000001</v>
      </c>
      <c r="V8" s="110">
        <f>'GHG energy - GHG Emissions (M t'!V8*3.664</f>
        <v>66.545568000000003</v>
      </c>
      <c r="W8" s="110">
        <f>'GHG energy - GHG Emissions (M t'!W8*3.664</f>
        <v>48.093663999999997</v>
      </c>
      <c r="X8" s="110">
        <f>'GHG energy - GHG Emissions (M t'!X8*3.664</f>
        <v>49.071952000000003</v>
      </c>
      <c r="Y8" s="110">
        <f>'GHG energy - GHG Emissions (M t'!Y8*3.664</f>
        <v>50.050240000000002</v>
      </c>
      <c r="Z8" s="110">
        <f>'GHG energy - GHG Emissions (M t'!Z8*3.664</f>
        <v>52.909391772214526</v>
      </c>
      <c r="AA8" s="110">
        <f>'GHG energy - GHG Emissions (M t'!AA8*3.664</f>
        <v>54.187839680440369</v>
      </c>
      <c r="AB8" s="19"/>
      <c r="AC8" s="23">
        <f t="shared" si="0"/>
        <v>-0.75807270362491475</v>
      </c>
      <c r="AD8" s="19"/>
    </row>
    <row r="9" spans="1:30" ht="22.25" customHeight="1" x14ac:dyDescent="0.2">
      <c r="A9" s="16" t="s">
        <v>8</v>
      </c>
      <c r="B9" s="107">
        <f>'GHG energy - GHG Emissions (M t'!B9*3.664</f>
        <v>1095.2831839999999</v>
      </c>
      <c r="C9" s="108">
        <f>'GHG energy - GHG Emissions (M t'!C9*3.664</f>
        <v>1098.4818559999999</v>
      </c>
      <c r="D9" s="108">
        <f>'GHG energy - GHG Emissions (M t'!D9*3.664</f>
        <v>1122.9280639999999</v>
      </c>
      <c r="E9" s="108">
        <f>'GHG energy - GHG Emissions (M t'!E9*3.664</f>
        <v>1108.979216</v>
      </c>
      <c r="F9" s="108">
        <f>'GHG energy - GHG Emissions (M t'!F9*3.664</f>
        <v>1172.3554240000001</v>
      </c>
      <c r="G9" s="108">
        <f>'GHG energy - GHG Emissions (M t'!G9*3.664</f>
        <v>1182.4790559999999</v>
      </c>
      <c r="H9" s="108">
        <f>'GHG energy - GHG Emissions (M t'!H9*3.664</f>
        <v>1203.704608</v>
      </c>
      <c r="I9" s="108">
        <f>'GHG energy - GHG Emissions (M t'!I9*3.664</f>
        <v>1199.8061120000002</v>
      </c>
      <c r="J9" s="108">
        <f>'GHG energy - GHG Emissions (M t'!J9*3.664</f>
        <v>1156.8823520000001</v>
      </c>
      <c r="K9" s="108">
        <f>'GHG energy - GHG Emissions (M t'!K9*3.664</f>
        <v>1195.537552</v>
      </c>
      <c r="L9" s="108">
        <f>'GHG energy - GHG Emissions (M t'!L9*3.664</f>
        <v>1219.5294240000001</v>
      </c>
      <c r="M9" s="108">
        <f>'GHG energy - GHG Emissions (M t'!M9*3.664</f>
        <v>1202.3928960000001</v>
      </c>
      <c r="N9" s="108">
        <f>'GHG energy - GHG Emissions (M t'!N9*3.664</f>
        <v>1219.04944</v>
      </c>
      <c r="O9" s="108">
        <f>'GHG energy - GHG Emissions (M t'!O9*3.664</f>
        <v>1241.0774079999999</v>
      </c>
      <c r="P9" s="108">
        <f>'GHG energy - GHG Emissions (M t'!P9*3.664</f>
        <v>1264.9740160000001</v>
      </c>
      <c r="Q9" s="108">
        <f>'GHG energy - GHG Emissions (M t'!Q9*3.664</f>
        <v>1238.2414719999999</v>
      </c>
      <c r="R9" s="108">
        <f>'GHG energy - GHG Emissions (M t'!R9*3.664</f>
        <v>1230.4884480000001</v>
      </c>
      <c r="S9" s="108">
        <f>'GHG energy - GHG Emissions (M t'!S9*3.664</f>
        <v>1251.204704</v>
      </c>
      <c r="T9" s="108">
        <f>'GHG energy - GHG Emissions (M t'!T9*3.664</f>
        <v>1209.1456480000002</v>
      </c>
      <c r="U9" s="108">
        <f>'GHG energy - GHG Emissions (M t'!U9*3.664</f>
        <v>1102.7907200000002</v>
      </c>
      <c r="V9" s="108">
        <f>'GHG energy - GHG Emissions (M t'!V9*3.664</f>
        <v>1170.8824960000002</v>
      </c>
      <c r="W9" s="108">
        <f>'GHG energy - GHG Emissions (M t'!W9*3.664</f>
        <v>1190.081856</v>
      </c>
      <c r="X9" s="108">
        <f>'GHG energy - GHG Emissions (M t'!X9*3.664</f>
        <v>1228.5685120000001</v>
      </c>
      <c r="Y9" s="108">
        <f>'GHG energy - GHG Emissions (M t'!Y9*3.664</f>
        <v>1242.3671360000001</v>
      </c>
      <c r="Z9" s="108">
        <f>'GHG energy - GHG Emissions (M t'!Z9*3.664</f>
        <v>1211.1013944795548</v>
      </c>
      <c r="AA9" s="108">
        <f>'GHG energy - GHG Emissions (M t'!AA9*3.664</f>
        <v>1183.9997521377531</v>
      </c>
      <c r="AB9" s="111"/>
      <c r="AC9" s="20">
        <f t="shared" si="0"/>
        <v>8.099874939534657E-2</v>
      </c>
      <c r="AD9" s="19"/>
    </row>
    <row r="10" spans="1:30" ht="22.25" customHeight="1" x14ac:dyDescent="0.2">
      <c r="A10" s="16" t="s">
        <v>9</v>
      </c>
      <c r="B10" s="109">
        <f>'GHG energy - GHG Emissions (M t'!B10*3.664</f>
        <v>9.9807360000000003</v>
      </c>
      <c r="C10" s="110">
        <f>'GHG energy - GHG Emissions (M t'!C10*3.664</f>
        <v>12.149824000000001</v>
      </c>
      <c r="D10" s="110">
        <f>'GHG energy - GHG Emissions (M t'!D10*3.664</f>
        <v>11.01032</v>
      </c>
      <c r="E10" s="110">
        <f>'GHG energy - GHG Emissions (M t'!E10*3.664</f>
        <v>9.2772480000000002</v>
      </c>
      <c r="F10" s="110">
        <f>'GHG energy - GHG Emissions (M t'!F10*3.664</f>
        <v>7.9398879999999998</v>
      </c>
      <c r="G10" s="110">
        <f>'GHG energy - GHG Emissions (M t'!G10*3.664</f>
        <v>7.9142400000000013</v>
      </c>
      <c r="H10" s="110">
        <f>'GHG energy - GHG Emissions (M t'!H10*3.664</f>
        <v>8.0351520000000001</v>
      </c>
      <c r="I10" s="110">
        <f>'GHG energy - GHG Emissions (M t'!I10*3.664</f>
        <v>7.7017280000000001</v>
      </c>
      <c r="J10" s="110">
        <f>'GHG energy - GHG Emissions (M t'!J10*3.664</f>
        <v>7.7017280000000001</v>
      </c>
      <c r="K10" s="110">
        <f>'GHG energy - GHG Emissions (M t'!K10*3.664</f>
        <v>7.5478400000000008</v>
      </c>
      <c r="L10" s="110">
        <f>'GHG energy - GHG Emissions (M t'!L10*3.664</f>
        <v>7.5002080000000007</v>
      </c>
      <c r="M10" s="110">
        <f>'GHG energy - GHG Emissions (M t'!M10*3.664</f>
        <v>7.8776000000000002</v>
      </c>
      <c r="N10" s="110">
        <f>'GHG energy - GHG Emissions (M t'!N10*3.664</f>
        <v>8.28064</v>
      </c>
      <c r="O10" s="110">
        <f>'GHG energy - GHG Emissions (M t'!O10*3.664</f>
        <v>8.027823999999999</v>
      </c>
      <c r="P10" s="110">
        <f>'GHG energy - GHG Emissions (M t'!P10*3.664</f>
        <v>8.5444479999999992</v>
      </c>
      <c r="Q10" s="110">
        <f>'GHG energy - GHG Emissions (M t'!Q10*3.664</f>
        <v>8.5554400000000008</v>
      </c>
      <c r="R10" s="110">
        <f>'GHG energy - GHG Emissions (M t'!R10*3.664</f>
        <v>9.3871679999999991</v>
      </c>
      <c r="S10" s="110">
        <f>'GHG energy - GHG Emissions (M t'!S10*3.664</f>
        <v>12.05456</v>
      </c>
      <c r="T10" s="110">
        <f>'GHG energy - GHG Emissions (M t'!T10*3.664</f>
        <v>12.028912</v>
      </c>
      <c r="U10" s="110">
        <f>'GHG energy - GHG Emissions (M t'!U10*3.664</f>
        <v>13.091472</v>
      </c>
      <c r="V10" s="110">
        <f>'GHG energy - GHG Emissions (M t'!V10*3.664</f>
        <v>24.640400000000007</v>
      </c>
      <c r="W10" s="110">
        <f>'GHG energy - GHG Emissions (M t'!W10*3.664</f>
        <v>27.560608000000002</v>
      </c>
      <c r="X10" s="110">
        <f>'GHG energy - GHG Emissions (M t'!X10*3.664</f>
        <v>32.701200000000007</v>
      </c>
      <c r="Y10" s="110">
        <f>'GHG energy - GHG Emissions (M t'!Y10*3.664</f>
        <v>41.557088</v>
      </c>
      <c r="Z10" s="110">
        <f>'GHG energy - GHG Emissions (M t'!Z10*3.664</f>
        <v>44.11184884351831</v>
      </c>
      <c r="AA10" s="110">
        <f>'GHG energy - GHG Emissions (M t'!AA10*3.664</f>
        <v>45.22673849247375</v>
      </c>
      <c r="AB10" s="19"/>
      <c r="AC10" s="23">
        <f t="shared" si="0"/>
        <v>3.5314031442644858</v>
      </c>
      <c r="AD10" s="19"/>
    </row>
    <row r="11" spans="1:30" ht="22.25" customHeight="1" x14ac:dyDescent="0.2">
      <c r="A11" s="16" t="s">
        <v>10</v>
      </c>
      <c r="B11" s="107">
        <f>'GHG energy - GHG Emissions (M t'!B11*3.664</f>
        <v>246.74108800000002</v>
      </c>
      <c r="C11" s="108">
        <f>'GHG energy - GHG Emissions (M t'!C11*3.664</f>
        <v>261.26884799999999</v>
      </c>
      <c r="D11" s="108">
        <f>'GHG energy - GHG Emissions (M t'!D11*3.664</f>
        <v>284.04793599999999</v>
      </c>
      <c r="E11" s="108">
        <f>'GHG energy - GHG Emissions (M t'!E11*3.664</f>
        <v>321.68820799999997</v>
      </c>
      <c r="F11" s="108">
        <f>'GHG energy - GHG Emissions (M t'!F11*3.664</f>
        <v>343.75648000000007</v>
      </c>
      <c r="G11" s="108">
        <f>'GHG energy - GHG Emissions (M t'!G11*3.664</f>
        <v>374.46446399999996</v>
      </c>
      <c r="H11" s="108">
        <f>'GHG energy - GHG Emissions (M t'!H11*3.664</f>
        <v>403.45036799999997</v>
      </c>
      <c r="I11" s="108">
        <f>'GHG energy - GHG Emissions (M t'!I11*3.664</f>
        <v>429.68094400000001</v>
      </c>
      <c r="J11" s="108">
        <f>'GHG energy - GHG Emissions (M t'!J11*3.664</f>
        <v>364.53502400000002</v>
      </c>
      <c r="K11" s="108">
        <f>'GHG energy - GHG Emissions (M t'!K11*3.664</f>
        <v>399.537216</v>
      </c>
      <c r="L11" s="108">
        <f>'GHG energy - GHG Emissions (M t'!L11*3.664</f>
        <v>447.19486400000005</v>
      </c>
      <c r="M11" s="108">
        <f>'GHG energy - GHG Emissions (M t'!M11*3.664</f>
        <v>449.82561600000002</v>
      </c>
      <c r="N11" s="108">
        <f>'GHG energy - GHG Emissions (M t'!N11*3.664</f>
        <v>465.25105600000001</v>
      </c>
      <c r="O11" s="108">
        <f>'GHG energy - GHG Emissions (M t'!O11*3.664</f>
        <v>465.83363200000002</v>
      </c>
      <c r="P11" s="108">
        <f>'GHG energy - GHG Emissions (M t'!P11*3.664</f>
        <v>481.88195200000001</v>
      </c>
      <c r="Q11" s="108">
        <f>'GHG energy - GHG Emissions (M t'!Q11*3.664</f>
        <v>462.54336000000001</v>
      </c>
      <c r="R11" s="108">
        <f>'GHG energy - GHG Emissions (M t'!R11*3.664</f>
        <v>470.270736</v>
      </c>
      <c r="S11" s="108">
        <f>'GHG energy - GHG Emissions (M t'!S11*3.664</f>
        <v>495.27020800000003</v>
      </c>
      <c r="T11" s="108">
        <f>'GHG energy - GHG Emissions (M t'!T11*3.664</f>
        <v>507.17454399999997</v>
      </c>
      <c r="U11" s="108">
        <f>'GHG energy - GHG Emissions (M t'!U11*3.664</f>
        <v>508.44595200000003</v>
      </c>
      <c r="V11" s="108">
        <f>'GHG energy - GHG Emissions (M t'!V11*3.664</f>
        <v>566.25288</v>
      </c>
      <c r="W11" s="108">
        <f>'GHG energy - GHG Emissions (M t'!W11*3.664</f>
        <v>588.91838400000006</v>
      </c>
      <c r="X11" s="108">
        <f>'GHG energy - GHG Emissions (M t'!X11*3.664</f>
        <v>583.60192000000006</v>
      </c>
      <c r="Y11" s="108">
        <f>'GHG energy - GHG Emissions (M t'!Y11*3.664</f>
        <v>592.01446399999998</v>
      </c>
      <c r="Z11" s="108">
        <f>'GHG energy - GHG Emissions (M t'!Z11*3.664</f>
        <v>591.23967607832355</v>
      </c>
      <c r="AA11" s="108">
        <f>'GHG energy - GHG Emissions (M t'!AA11*3.664</f>
        <v>592.16081307853472</v>
      </c>
      <c r="AB11" s="19"/>
      <c r="AC11" s="20">
        <f t="shared" si="0"/>
        <v>1.3999278672165647</v>
      </c>
      <c r="AD11" s="19"/>
    </row>
    <row r="12" spans="1:30" ht="22.25" customHeight="1" x14ac:dyDescent="0.2">
      <c r="A12" s="16" t="s">
        <v>62</v>
      </c>
      <c r="B12" s="109">
        <f>'GHG energy - GHG Emissions (M t'!B12*3.664</f>
        <v>123.58672</v>
      </c>
      <c r="C12" s="110">
        <f>'GHG energy - GHG Emissions (M t'!C12*3.664</f>
        <v>134.77657600000001</v>
      </c>
      <c r="D12" s="110">
        <f>'GHG energy - GHG Emissions (M t'!D12*3.664</f>
        <v>145.33256</v>
      </c>
      <c r="E12" s="110">
        <f>'GHG energy - GHG Emissions (M t'!E12*3.664</f>
        <v>157.046368</v>
      </c>
      <c r="F12" s="110">
        <f>'GHG energy - GHG Emissions (M t'!F12*3.664</f>
        <v>163.92736000000002</v>
      </c>
      <c r="G12" s="110">
        <f>'GHG energy - GHG Emissions (M t'!G12*3.664</f>
        <v>174.20488</v>
      </c>
      <c r="H12" s="110">
        <f>'GHG energy - GHG Emissions (M t'!H12*3.664</f>
        <v>182.35728000000003</v>
      </c>
      <c r="I12" s="110">
        <f>'GHG energy - GHG Emissions (M t'!I12*3.664</f>
        <v>196.328112</v>
      </c>
      <c r="J12" s="110">
        <f>'GHG energy - GHG Emissions (M t'!J12*3.664</f>
        <v>199.70998400000002</v>
      </c>
      <c r="K12" s="110">
        <f>'GHG energy - GHG Emissions (M t'!K12*3.664</f>
        <v>206.95737600000001</v>
      </c>
      <c r="L12" s="110">
        <f>'GHG energy - GHG Emissions (M t'!L12*3.664</f>
        <v>218.86171200000001</v>
      </c>
      <c r="M12" s="110">
        <f>'GHG energy - GHG Emissions (M t'!M12*3.664</f>
        <v>227.970416</v>
      </c>
      <c r="N12" s="110">
        <f>'GHG energy - GHG Emissions (M t'!N12*3.664</f>
        <v>237.64704</v>
      </c>
      <c r="O12" s="110">
        <f>'GHG energy - GHG Emissions (M t'!O12*3.664</f>
        <v>246.36369600000003</v>
      </c>
      <c r="P12" s="110">
        <f>'GHG energy - GHG Emissions (M t'!P12*3.664</f>
        <v>260.40414400000003</v>
      </c>
      <c r="Q12" s="110">
        <f>'GHG energy - GHG Emissions (M t'!Q12*3.664</f>
        <v>259.17670400000003</v>
      </c>
      <c r="R12" s="110">
        <f>'GHG energy - GHG Emissions (M t'!R12*3.664</f>
        <v>266.88942400000002</v>
      </c>
      <c r="S12" s="110">
        <f>'GHG energy - GHG Emissions (M t'!S12*3.664</f>
        <v>277.68723199999999</v>
      </c>
      <c r="T12" s="110">
        <f>'GHG energy - GHG Emissions (M t'!T12*3.664</f>
        <v>261.37876800000004</v>
      </c>
      <c r="U12" s="110">
        <f>'GHG energy - GHG Emissions (M t'!U12*3.664</f>
        <v>248.31294400000002</v>
      </c>
      <c r="V12" s="110">
        <f>'GHG energy - GHG Emissions (M t'!V12*3.664</f>
        <v>269.776656</v>
      </c>
      <c r="W12" s="110">
        <f>'GHG energy - GHG Emissions (M t'!W12*3.664</f>
        <v>268.95958400000001</v>
      </c>
      <c r="X12" s="110">
        <f>'GHG energy - GHG Emissions (M t'!X12*3.664</f>
        <v>257.91995200000002</v>
      </c>
      <c r="Y12" s="110">
        <f>'GHG energy - GHG Emissions (M t'!Y12*3.664</f>
        <v>261.31648000000001</v>
      </c>
      <c r="Z12" s="110">
        <f>'GHG energy - GHG Emissions (M t'!Z12*3.664</f>
        <v>265.01103782509648</v>
      </c>
      <c r="AA12" s="110">
        <f>'GHG energy - GHG Emissions (M t'!AA12*3.664</f>
        <v>263.39440984223393</v>
      </c>
      <c r="AB12" s="19"/>
      <c r="AC12" s="23">
        <f t="shared" si="0"/>
        <v>1.1312517222095861</v>
      </c>
      <c r="AD12" s="19"/>
    </row>
    <row r="13" spans="1:30" ht="22.25" customHeight="1" x14ac:dyDescent="0.2">
      <c r="A13" s="24" t="s">
        <v>12</v>
      </c>
      <c r="B13" s="112">
        <f>'GHG energy - GHG Emissions (M t'!B13*3.664</f>
        <v>1405.4361964314237</v>
      </c>
      <c r="C13" s="113">
        <f>'GHG energy - GHG Emissions (M t'!C13*3.664</f>
        <v>1444.3870371183418</v>
      </c>
      <c r="D13" s="113">
        <f>'GHG energy - GHG Emissions (M t'!D13*3.664</f>
        <v>1458.4698559999999</v>
      </c>
      <c r="E13" s="113">
        <f>'GHG energy - GHG Emissions (M t'!E13*3.664</f>
        <v>1445.8107359999999</v>
      </c>
      <c r="F13" s="113">
        <f>'GHG energy - GHG Emissions (M t'!F13*3.664</f>
        <v>1492.9077920000004</v>
      </c>
      <c r="G13" s="113">
        <f>'GHG energy - GHG Emissions (M t'!G13*3.664</f>
        <v>1511.242448</v>
      </c>
      <c r="H13" s="113">
        <f>'GHG energy - GHG Emissions (M t'!H13*3.664</f>
        <v>1571.7460799999999</v>
      </c>
      <c r="I13" s="113">
        <f>'GHG energy - GHG Emissions (M t'!I13*3.664</f>
        <v>1588.6407839999999</v>
      </c>
      <c r="J13" s="113">
        <f>'GHG energy - GHG Emissions (M t'!J13*3.664</f>
        <v>1663.705152</v>
      </c>
      <c r="K13" s="113">
        <f>'GHG energy - GHG Emissions (M t'!K13*3.664</f>
        <v>1795.5761760000003</v>
      </c>
      <c r="L13" s="113">
        <f>'GHG energy - GHG Emissions (M t'!L13*3.664</f>
        <v>1835.6456800000001</v>
      </c>
      <c r="M13" s="113">
        <f>'GHG energy - GHG Emissions (M t'!M13*3.664</f>
        <v>1893.5075680000002</v>
      </c>
      <c r="N13" s="113">
        <f>'GHG energy - GHG Emissions (M t'!N13*3.664</f>
        <v>1926.6594400000001</v>
      </c>
      <c r="O13" s="113">
        <f>'GHG energy - GHG Emissions (M t'!O13*3.664</f>
        <v>2004.8968320000001</v>
      </c>
      <c r="P13" s="113">
        <f>'GHG energy - GHG Emissions (M t'!P13*3.664</f>
        <v>2134.3752639999998</v>
      </c>
      <c r="Q13" s="113">
        <f>'GHG energy - GHG Emissions (M t'!Q13*3.664</f>
        <v>2229.7308639999997</v>
      </c>
      <c r="R13" s="113">
        <f>'GHG energy - GHG Emissions (M t'!R13*3.664</f>
        <v>2383.8680160000004</v>
      </c>
      <c r="S13" s="113">
        <f>'GHG energy - GHG Emissions (M t'!S13*3.664</f>
        <v>2590.9353119999996</v>
      </c>
      <c r="T13" s="113">
        <f>'GHG energy - GHG Emissions (M t'!T13*3.664</f>
        <v>2750.513504</v>
      </c>
      <c r="U13" s="113">
        <f>'GHG energy - GHG Emissions (M t'!U13*3.664</f>
        <v>2898.5464320000001</v>
      </c>
      <c r="V13" s="113">
        <f>'GHG energy - GHG Emissions (M t'!V13*3.664</f>
        <v>2989.4576000000006</v>
      </c>
      <c r="W13" s="113">
        <f>'GHG energy - GHG Emissions (M t'!W13*3.664</f>
        <v>3169.0229120000004</v>
      </c>
      <c r="X13" s="113">
        <f>'GHG energy - GHG Emissions (M t'!X13*3.664</f>
        <v>3373.2725919999998</v>
      </c>
      <c r="Y13" s="113">
        <f>'GHG energy - GHG Emissions (M t'!Y13*3.664</f>
        <v>3363.4713920000004</v>
      </c>
      <c r="Z13" s="113">
        <f>'GHG energy - GHG Emissions (M t'!Z13*3.664</f>
        <v>3546.8312502365343</v>
      </c>
      <c r="AA13" s="113">
        <f>'GHG energy - GHG Emissions (M t'!AA13*3.664</f>
        <v>3695.3570115424695</v>
      </c>
      <c r="AB13" s="19"/>
      <c r="AC13" s="27">
        <f t="shared" si="0"/>
        <v>1.6293310368164975</v>
      </c>
      <c r="AD13" s="19"/>
    </row>
    <row r="14" spans="1:30" ht="22.25" customHeight="1" x14ac:dyDescent="0.2">
      <c r="A14" s="24" t="s">
        <v>13</v>
      </c>
      <c r="B14" s="112">
        <f>'GHG energy - GHG Emissions (M t'!B14*3.664</f>
        <v>484.53742843142356</v>
      </c>
      <c r="C14" s="113">
        <f>'GHG energy - GHG Emissions (M t'!C14*3.664</f>
        <v>467.02602911834168</v>
      </c>
      <c r="D14" s="113">
        <f>'GHG energy - GHG Emissions (M t'!D14*3.664</f>
        <v>432.39963200000005</v>
      </c>
      <c r="E14" s="113">
        <f>'GHG energy - GHG Emissions (M t'!E14*3.664</f>
        <v>381.79979200000002</v>
      </c>
      <c r="F14" s="113">
        <f>'GHG energy - GHG Emissions (M t'!F14*3.664</f>
        <v>350.76204799999999</v>
      </c>
      <c r="G14" s="113">
        <f>'GHG energy - GHG Emissions (M t'!G14*3.664</f>
        <v>310.34446400000002</v>
      </c>
      <c r="H14" s="113">
        <f>'GHG energy - GHG Emissions (M t'!H14*3.664</f>
        <v>284.17251199999998</v>
      </c>
      <c r="I14" s="113">
        <f>'GHG energy - GHG Emissions (M t'!I14*3.664</f>
        <v>270.27129600000006</v>
      </c>
      <c r="J14" s="113">
        <f>'GHG energy - GHG Emissions (M t'!J14*3.664</f>
        <v>286.11076799999995</v>
      </c>
      <c r="K14" s="113">
        <f>'GHG energy - GHG Emissions (M t'!K14*3.664</f>
        <v>279.45328000000001</v>
      </c>
      <c r="L14" s="113">
        <f>'GHG energy - GHG Emissions (M t'!L14*3.664</f>
        <v>283.33712000000008</v>
      </c>
      <c r="M14" s="113">
        <f>'GHG energy - GHG Emissions (M t'!M14*3.664</f>
        <v>299.06667199999998</v>
      </c>
      <c r="N14" s="113">
        <f>'GHG energy - GHG Emissions (M t'!N14*3.664</f>
        <v>308.365904</v>
      </c>
      <c r="O14" s="113">
        <f>'GHG energy - GHG Emissions (M t'!O14*3.664</f>
        <v>317.64315199999999</v>
      </c>
      <c r="P14" s="113">
        <f>'GHG energy - GHG Emissions (M t'!P14*3.664</f>
        <v>348.07267199999995</v>
      </c>
      <c r="Q14" s="113">
        <f>'GHG energy - GHG Emissions (M t'!Q14*3.664</f>
        <v>346.094112</v>
      </c>
      <c r="R14" s="113">
        <f>'GHG energy - GHG Emissions (M t'!R14*3.664</f>
        <v>365.28248000000002</v>
      </c>
      <c r="S14" s="113">
        <f>'GHG energy - GHG Emissions (M t'!S14*3.664</f>
        <v>402.50139200000001</v>
      </c>
      <c r="T14" s="113">
        <f>'GHG energy - GHG Emissions (M t'!T14*3.664</f>
        <v>372.39430399999998</v>
      </c>
      <c r="U14" s="113">
        <f>'GHG energy - GHG Emissions (M t'!U14*3.664</f>
        <v>332.35044799999997</v>
      </c>
      <c r="V14" s="113">
        <f>'GHG energy - GHG Emissions (M t'!V14*3.664</f>
        <v>416.66641600000003</v>
      </c>
      <c r="W14" s="113">
        <f>'GHG energy - GHG Emissions (M t'!W14*3.664</f>
        <v>445.04043200000001</v>
      </c>
      <c r="X14" s="113">
        <f>'GHG energy - GHG Emissions (M t'!X14*3.664</f>
        <v>438.34630400000003</v>
      </c>
      <c r="Y14" s="113">
        <f>'GHG energy - GHG Emissions (M t'!Y14*3.664</f>
        <v>446.08467199999996</v>
      </c>
      <c r="Z14" s="113">
        <f>'GHG energy - GHG Emissions (M t'!Z14*3.664</f>
        <v>464.73817862734535</v>
      </c>
      <c r="AA14" s="113">
        <f>'GHG energy - GHG Emissions (M t'!AA14*3.664</f>
        <v>476.6307618752582</v>
      </c>
      <c r="AB14" s="19"/>
      <c r="AC14" s="27">
        <f t="shared" si="0"/>
        <v>-1.6317968627854701E-2</v>
      </c>
      <c r="AD14" s="19"/>
    </row>
    <row r="15" spans="1:30" ht="22.25" customHeight="1" x14ac:dyDescent="0.2">
      <c r="A15" s="16" t="s">
        <v>14</v>
      </c>
      <c r="B15" s="107">
        <f>'GHG energy - GHG Emissions (M t'!B15*3.664</f>
        <v>302.1250766536424</v>
      </c>
      <c r="C15" s="108">
        <f>'GHG energy - GHG Emissions (M t'!C15*3.664</f>
        <v>291.20614129522318</v>
      </c>
      <c r="D15" s="108">
        <f>'GHG energy - GHG Emissions (M t'!D15*3.664</f>
        <v>269.61544000000004</v>
      </c>
      <c r="E15" s="108">
        <f>'GHG energy - GHG Emissions (M t'!E15*3.664</f>
        <v>223.58827200000002</v>
      </c>
      <c r="F15" s="108">
        <f>'GHG energy - GHG Emissions (M t'!F15*3.664</f>
        <v>200.10569599999999</v>
      </c>
      <c r="G15" s="108">
        <f>'GHG energy - GHG Emissions (M t'!G15*3.664</f>
        <v>169.401376</v>
      </c>
      <c r="H15" s="108">
        <f>'GHG energy - GHG Emissions (M t'!H15*3.664</f>
        <v>142.51128000000003</v>
      </c>
      <c r="I15" s="108">
        <f>'GHG energy - GHG Emissions (M t'!I15*3.664</f>
        <v>129.35385600000001</v>
      </c>
      <c r="J15" s="108">
        <f>'GHG energy - GHG Emissions (M t'!J15*3.664</f>
        <v>127.217744</v>
      </c>
      <c r="K15" s="108">
        <f>'GHG energy - GHG Emissions (M t'!K15*3.664</f>
        <v>116.397952</v>
      </c>
      <c r="L15" s="108">
        <f>'GHG energy - GHG Emissions (M t'!L15*3.664</f>
        <v>118.00278400000002</v>
      </c>
      <c r="M15" s="108">
        <f>'GHG energy - GHG Emissions (M t'!M15*3.664</f>
        <v>131.74278400000003</v>
      </c>
      <c r="N15" s="108">
        <f>'GHG energy - GHG Emissions (M t'!N15*3.664</f>
        <v>133.62608</v>
      </c>
      <c r="O15" s="108">
        <f>'GHG energy - GHG Emissions (M t'!O15*3.664</f>
        <v>142.09358399999999</v>
      </c>
      <c r="P15" s="108">
        <f>'GHG energy - GHG Emissions (M t'!P15*3.664</f>
        <v>172.91148800000002</v>
      </c>
      <c r="Q15" s="108">
        <f>'GHG energy - GHG Emissions (M t'!Q15*3.664</f>
        <v>177.18371199999999</v>
      </c>
      <c r="R15" s="108">
        <f>'GHG energy - GHG Emissions (M t'!R15*3.664</f>
        <v>192.47358400000002</v>
      </c>
      <c r="S15" s="108">
        <f>'GHG energy - GHG Emissions (M t'!S15*3.664</f>
        <v>222.16664</v>
      </c>
      <c r="T15" s="108">
        <f>'GHG energy - GHG Emissions (M t'!T15*3.664</f>
        <v>186.04326400000002</v>
      </c>
      <c r="U15" s="108">
        <f>'GHG energy - GHG Emissions (M t'!U15*3.664</f>
        <v>165.770352</v>
      </c>
      <c r="V15" s="108">
        <f>'GHG energy - GHG Emissions (M t'!V15*3.664</f>
        <v>246.41865600000003</v>
      </c>
      <c r="W15" s="108">
        <f>'GHG energy - GHG Emissions (M t'!W15*3.664</f>
        <v>258.90923199999997</v>
      </c>
      <c r="X15" s="108">
        <f>'GHG energy - GHG Emissions (M t'!X15*3.664</f>
        <v>244.52070400000002</v>
      </c>
      <c r="Y15" s="108">
        <f>'GHG energy - GHG Emissions (M t'!Y15*3.664</f>
        <v>262.68681600000002</v>
      </c>
      <c r="Z15" s="108">
        <f>'GHG energy - GHG Emissions (M t'!Z15*3.664</f>
        <v>267.5379954922613</v>
      </c>
      <c r="AA15" s="108">
        <f>'GHG energy - GHG Emissions (M t'!AA15*3.664</f>
        <v>263.11419790257412</v>
      </c>
      <c r="AB15" s="19"/>
      <c r="AC15" s="20">
        <f t="shared" si="0"/>
        <v>-0.12912161805023067</v>
      </c>
      <c r="AD15" s="19"/>
    </row>
    <row r="16" spans="1:30" ht="22.25" customHeight="1" x14ac:dyDescent="0.2">
      <c r="A16" s="16" t="s">
        <v>15</v>
      </c>
      <c r="B16" s="109">
        <f>'GHG energy - GHG Emissions (M t'!B16*3.664</f>
        <v>12.559633206271554</v>
      </c>
      <c r="C16" s="110">
        <f>'GHG energy - GHG Emissions (M t'!C16*3.664</f>
        <v>12.105722446450878</v>
      </c>
      <c r="D16" s="110">
        <f>'GHG energy - GHG Emissions (M t'!D16*3.664</f>
        <v>11.208176000000002</v>
      </c>
      <c r="E16" s="110">
        <f>'GHG energy - GHG Emissions (M t'!E16*3.664</f>
        <v>8.6140640000000008</v>
      </c>
      <c r="F16" s="110">
        <f>'GHG energy - GHG Emissions (M t'!F16*3.664</f>
        <v>6.2214720000000003</v>
      </c>
      <c r="G16" s="110">
        <f>'GHG energy - GHG Emissions (M t'!G16*3.664</f>
        <v>4.5250400000000006</v>
      </c>
      <c r="H16" s="110">
        <f>'GHG energy - GHG Emissions (M t'!H16*3.664</f>
        <v>5.6901919999999997</v>
      </c>
      <c r="I16" s="110">
        <f>'GHG energy - GHG Emissions (M t'!I16*3.664</f>
        <v>5.6059200000000002</v>
      </c>
      <c r="J16" s="110">
        <f>'GHG energy - GHG Emissions (M t'!J16*3.664</f>
        <v>5.950336000000001</v>
      </c>
      <c r="K16" s="110">
        <f>'GHG energy - GHG Emissions (M t'!K16*3.664</f>
        <v>4.6679360000000001</v>
      </c>
      <c r="L16" s="110">
        <f>'GHG energy - GHG Emissions (M t'!L16*3.664</f>
        <v>4.6312959999999999</v>
      </c>
      <c r="M16" s="110">
        <f>'GHG energy - GHG Emissions (M t'!M16*3.664</f>
        <v>3.8911680000000004</v>
      </c>
      <c r="N16" s="110">
        <f>'GHG energy - GHG Emissions (M t'!N16*3.664</f>
        <v>4.9537280000000008</v>
      </c>
      <c r="O16" s="110">
        <f>'GHG energy - GHG Emissions (M t'!O16*3.664</f>
        <v>5.4337120000000008</v>
      </c>
      <c r="P16" s="110">
        <f>'GHG energy - GHG Emissions (M t'!P16*3.664</f>
        <v>5.8697280000000003</v>
      </c>
      <c r="Q16" s="110">
        <f>'GHG energy - GHG Emissions (M t'!Q16*3.664</f>
        <v>5.3860799999999998</v>
      </c>
      <c r="R16" s="110">
        <f>'GHG energy - GHG Emissions (M t'!R16*3.664</f>
        <v>5.305472</v>
      </c>
      <c r="S16" s="110">
        <f>'GHG energy - GHG Emissions (M t'!S16*3.664</f>
        <v>5.6682079999999999</v>
      </c>
      <c r="T16" s="110">
        <f>'GHG energy - GHG Emissions (M t'!T16*3.664</f>
        <v>7.654096</v>
      </c>
      <c r="U16" s="110">
        <f>'GHG energy - GHG Emissions (M t'!U16*3.664</f>
        <v>6.7857280000000006</v>
      </c>
      <c r="V16" s="110">
        <f>'GHG energy - GHG Emissions (M t'!V16*3.664</f>
        <v>6.3790240000000002</v>
      </c>
      <c r="W16" s="110">
        <f>'GHG energy - GHG Emissions (M t'!W16*3.664</f>
        <v>7.6504320000000003</v>
      </c>
      <c r="X16" s="110">
        <f>'GHG energy - GHG Emissions (M t'!X16*3.664</f>
        <v>10.112639999999999</v>
      </c>
      <c r="Y16" s="110">
        <f>'GHG energy - GHG Emissions (M t'!Y16*3.664</f>
        <v>9.8341760000000011</v>
      </c>
      <c r="Z16" s="110">
        <f>'GHG energy - GHG Emissions (M t'!Z16*3.664</f>
        <v>9.5938791096695564</v>
      </c>
      <c r="AA16" s="110">
        <f>'GHG energy - GHG Emissions (M t'!AA16*3.664</f>
        <v>9.8542294152002192</v>
      </c>
      <c r="AB16" s="19"/>
      <c r="AC16" s="23">
        <f t="shared" si="0"/>
        <v>-0.21540468154121037</v>
      </c>
      <c r="AD16" s="19"/>
    </row>
    <row r="17" spans="1:30" ht="22.25" customHeight="1" x14ac:dyDescent="0.2">
      <c r="A17" s="16" t="s">
        <v>16</v>
      </c>
      <c r="B17" s="107">
        <f>'GHG energy - GHG Emissions (M t'!B17*3.664</f>
        <v>8.0843144109672078</v>
      </c>
      <c r="C17" s="108">
        <f>'GHG energy - GHG Emissions (M t'!C17*3.664</f>
        <v>7.7921436734428813</v>
      </c>
      <c r="D17" s="108">
        <f>'GHG energy - GHG Emissions (M t'!D17*3.664</f>
        <v>7.2144160000000008</v>
      </c>
      <c r="E17" s="108">
        <f>'GHG energy - GHG Emissions (M t'!E17*3.664</f>
        <v>5.1662400000000002</v>
      </c>
      <c r="F17" s="108">
        <f>'GHG energy - GHG Emissions (M t'!F17*3.664</f>
        <v>2.3522880000000002</v>
      </c>
      <c r="G17" s="108">
        <f>'GHG energy - GHG Emissions (M t'!G17*3.664</f>
        <v>2.4475520000000004</v>
      </c>
      <c r="H17" s="108">
        <f>'GHG energy - GHG Emissions (M t'!H17*3.664</f>
        <v>2.8249440000000003</v>
      </c>
      <c r="I17" s="108">
        <f>'GHG energy - GHG Emissions (M t'!I17*3.664</f>
        <v>2.1507679999999998</v>
      </c>
      <c r="J17" s="108">
        <f>'GHG energy - GHG Emissions (M t'!J17*3.664</f>
        <v>2.4951840000000001</v>
      </c>
      <c r="K17" s="108">
        <f>'GHG energy - GHG Emissions (M t'!K17*3.664</f>
        <v>2.5171680000000003</v>
      </c>
      <c r="L17" s="108">
        <f>'GHG energy - GHG Emissions (M t'!L17*3.664</f>
        <v>2.2350400000000001</v>
      </c>
      <c r="M17" s="108">
        <f>'GHG energy - GHG Emissions (M t'!M17*3.664</f>
        <v>2.29</v>
      </c>
      <c r="N17" s="108">
        <f>'GHG energy - GHG Emissions (M t'!N17*3.664</f>
        <v>1.8796320000000002</v>
      </c>
      <c r="O17" s="108">
        <f>'GHG energy - GHG Emissions (M t'!O17*3.664</f>
        <v>2.0738240000000001</v>
      </c>
      <c r="P17" s="108">
        <f>'GHG energy - GHG Emissions (M t'!P17*3.664</f>
        <v>2.5611360000000003</v>
      </c>
      <c r="Q17" s="108">
        <f>'GHG energy - GHG Emissions (M t'!Q17*3.664</f>
        <v>2.4402240000000002</v>
      </c>
      <c r="R17" s="108">
        <f>'GHG energy - GHG Emissions (M t'!R17*3.664</f>
        <v>2.6564000000000001</v>
      </c>
      <c r="S17" s="108">
        <f>'GHG energy - GHG Emissions (M t'!S17*3.664</f>
        <v>3.2316480000000003</v>
      </c>
      <c r="T17" s="108">
        <f>'GHG energy - GHG Emissions (M t'!T17*3.664</f>
        <v>2.9018880000000005</v>
      </c>
      <c r="U17" s="108">
        <f>'GHG energy - GHG Emissions (M t'!U17*3.664</f>
        <v>2.4512160000000001</v>
      </c>
      <c r="V17" s="108">
        <f>'GHG energy - GHG Emissions (M t'!V17*3.664</f>
        <v>2.5428160000000002</v>
      </c>
      <c r="W17" s="108">
        <f>'GHG energy - GHG Emissions (M t'!W17*3.664</f>
        <v>2.348624</v>
      </c>
      <c r="X17" s="108">
        <f>'GHG energy - GHG Emissions (M t'!X17*3.664</f>
        <v>3.0521120000000002</v>
      </c>
      <c r="Y17" s="108">
        <f>'GHG energy - GHG Emissions (M t'!Y17*3.664</f>
        <v>3.5833919999999999</v>
      </c>
      <c r="Z17" s="108">
        <f>'GHG energy - GHG Emissions (M t'!Z17*3.664</f>
        <v>3.5298738739798687</v>
      </c>
      <c r="AA17" s="108">
        <f>'GHG energy - GHG Emissions (M t'!AA17*3.664</f>
        <v>3.6088217548874648</v>
      </c>
      <c r="AB17" s="19"/>
      <c r="AC17" s="20">
        <f t="shared" si="0"/>
        <v>-0.55360200365392453</v>
      </c>
      <c r="AD17" s="19"/>
    </row>
    <row r="18" spans="1:30" ht="22.25" customHeight="1" x14ac:dyDescent="0.2">
      <c r="A18" s="16" t="s">
        <v>17</v>
      </c>
      <c r="B18" s="109">
        <f>'GHG energy - GHG Emissions (M t'!B18*3.664</f>
        <v>36.980914118629585</v>
      </c>
      <c r="C18" s="110">
        <f>'GHG energy - GHG Emissions (M t'!C18*3.664</f>
        <v>35.644407347232111</v>
      </c>
      <c r="D18" s="110">
        <f>'GHG energy - GHG Emissions (M t'!D18*3.664</f>
        <v>33.001648000000003</v>
      </c>
      <c r="E18" s="110">
        <f>'GHG energy - GHG Emissions (M t'!E18*3.664</f>
        <v>28.293408000000003</v>
      </c>
      <c r="F18" s="110">
        <f>'GHG energy - GHG Emissions (M t'!F18*3.664</f>
        <v>33.507280000000002</v>
      </c>
      <c r="G18" s="110">
        <f>'GHG energy - GHG Emissions (M t'!G18*3.664</f>
        <v>33.972608000000001</v>
      </c>
      <c r="H18" s="110">
        <f>'GHG energy - GHG Emissions (M t'!H18*3.664</f>
        <v>30.645696000000004</v>
      </c>
      <c r="I18" s="110">
        <f>'GHG energy - GHG Emissions (M t'!I18*3.664</f>
        <v>30.598064000000004</v>
      </c>
      <c r="J18" s="110">
        <f>'GHG energy - GHG Emissions (M t'!J18*3.664</f>
        <v>32.067328000000003</v>
      </c>
      <c r="K18" s="110">
        <f>'GHG energy - GHG Emissions (M t'!K18*3.664</f>
        <v>37.647600000000004</v>
      </c>
      <c r="L18" s="110">
        <f>'GHG energy - GHG Emissions (M t'!L18*3.664</f>
        <v>37.508368000000004</v>
      </c>
      <c r="M18" s="110">
        <f>'GHG energy - GHG Emissions (M t'!M18*3.664</f>
        <v>38.043312</v>
      </c>
      <c r="N18" s="110">
        <f>'GHG energy - GHG Emissions (M t'!N18*3.664</f>
        <v>39.933935999999996</v>
      </c>
      <c r="O18" s="110">
        <f>'GHG energy - GHG Emissions (M t'!O18*3.664</f>
        <v>44.565232000000002</v>
      </c>
      <c r="P18" s="110">
        <f>'GHG energy - GHG Emissions (M t'!P18*3.664</f>
        <v>46.503488000000004</v>
      </c>
      <c r="Q18" s="110">
        <f>'GHG energy - GHG Emissions (M t'!Q18*3.664</f>
        <v>48.298848000000007</v>
      </c>
      <c r="R18" s="110">
        <f>'GHG energy - GHG Emissions (M t'!R18*3.664</f>
        <v>49.471328000000007</v>
      </c>
      <c r="S18" s="110">
        <f>'GHG energy - GHG Emissions (M t'!S18*3.664</f>
        <v>55.996912000000002</v>
      </c>
      <c r="T18" s="110">
        <f>'GHG energy - GHG Emissions (M t'!T18*3.664</f>
        <v>56.784672</v>
      </c>
      <c r="U18" s="110">
        <f>'GHG energy - GHG Emissions (M t'!U18*3.664</f>
        <v>50.299392000000005</v>
      </c>
      <c r="V18" s="110">
        <f>'GHG energy - GHG Emissions (M t'!V18*3.664</f>
        <v>57.242671999999999</v>
      </c>
      <c r="W18" s="110">
        <f>'GHG energy - GHG Emissions (M t'!W18*3.664</f>
        <v>62.540816</v>
      </c>
      <c r="X18" s="110">
        <f>'GHG energy - GHG Emissions (M t'!X18*3.664</f>
        <v>64.940736000000001</v>
      </c>
      <c r="Y18" s="110">
        <f>'GHG energy - GHG Emissions (M t'!Y18*3.664</f>
        <v>66.838688000000005</v>
      </c>
      <c r="Z18" s="110">
        <f>'GHG energy - GHG Emissions (M t'!Z18*3.664</f>
        <v>77.00344805879341</v>
      </c>
      <c r="AA18" s="110">
        <f>'GHG energy - GHG Emissions (M t'!AA18*3.664</f>
        <v>90.73832718542981</v>
      </c>
      <c r="AB18" s="19"/>
      <c r="AC18" s="23">
        <f t="shared" si="0"/>
        <v>1.4536529003678489</v>
      </c>
      <c r="AD18" s="19"/>
    </row>
    <row r="19" spans="1:30" ht="23.25" customHeight="1" x14ac:dyDescent="0.2">
      <c r="A19" s="28" t="s">
        <v>18</v>
      </c>
      <c r="B19" s="107">
        <f>'GHG energy - GHG Emissions (M t'!B19*3.664</f>
        <v>124.78749004191282</v>
      </c>
      <c r="C19" s="108">
        <f>'GHG energy - GHG Emissions (M t'!C19*3.664</f>
        <v>120.27761435599265</v>
      </c>
      <c r="D19" s="108">
        <f>'GHG energy - GHG Emissions (M t'!D19*3.664</f>
        <v>111.35995200000001</v>
      </c>
      <c r="E19" s="108">
        <f>'GHG energy - GHG Emissions (M t'!E19*3.664</f>
        <v>116.13780800000001</v>
      </c>
      <c r="F19" s="108">
        <f>'GHG energy - GHG Emissions (M t'!F19*3.664</f>
        <v>108.575312</v>
      </c>
      <c r="G19" s="108">
        <f>'GHG energy - GHG Emissions (M t'!G19*3.664</f>
        <v>99.997888000000003</v>
      </c>
      <c r="H19" s="108">
        <f>'GHG energy - GHG Emissions (M t'!H19*3.664</f>
        <v>102.50040000000001</v>
      </c>
      <c r="I19" s="108">
        <f>'GHG energy - GHG Emissions (M t'!I19*3.664</f>
        <v>102.56268800000001</v>
      </c>
      <c r="J19" s="108">
        <f>'GHG energy - GHG Emissions (M t'!J19*3.664</f>
        <v>118.38017599999999</v>
      </c>
      <c r="K19" s="108">
        <f>'GHG energy - GHG Emissions (M t'!K19*3.664</f>
        <v>118.222624</v>
      </c>
      <c r="L19" s="108">
        <f>'GHG energy - GHG Emissions (M t'!L19*3.664</f>
        <v>120.959632</v>
      </c>
      <c r="M19" s="108">
        <f>'GHG energy - GHG Emissions (M t'!M19*3.664</f>
        <v>123.09940800000001</v>
      </c>
      <c r="N19" s="108">
        <f>'GHG energy - GHG Emissions (M t'!N19*3.664</f>
        <v>127.972528</v>
      </c>
      <c r="O19" s="108">
        <f>'GHG energy - GHG Emissions (M t'!O19*3.664</f>
        <v>123.47680000000001</v>
      </c>
      <c r="P19" s="108">
        <f>'GHG energy - GHG Emissions (M t'!P19*3.664</f>
        <v>120.22683200000002</v>
      </c>
      <c r="Q19" s="108">
        <f>'GHG energy - GHG Emissions (M t'!Q19*3.664</f>
        <v>112.78524800000001</v>
      </c>
      <c r="R19" s="108">
        <f>'GHG energy - GHG Emissions (M t'!R19*3.664</f>
        <v>115.375696</v>
      </c>
      <c r="S19" s="108">
        <f>'GHG energy - GHG Emissions (M t'!S19*3.664</f>
        <v>115.437984</v>
      </c>
      <c r="T19" s="108">
        <f>'GHG energy - GHG Emissions (M t'!T19*3.664</f>
        <v>119.01038400000002</v>
      </c>
      <c r="U19" s="108">
        <f>'GHG energy - GHG Emissions (M t'!U19*3.664</f>
        <v>107.04376000000001</v>
      </c>
      <c r="V19" s="108">
        <f>'GHG energy - GHG Emissions (M t'!V19*3.664</f>
        <v>104.083248</v>
      </c>
      <c r="W19" s="108">
        <f>'GHG energy - GHG Emissions (M t'!W19*3.664</f>
        <v>113.591328</v>
      </c>
      <c r="X19" s="108">
        <f>'GHG energy - GHG Emissions (M t'!X19*3.664</f>
        <v>115.720112</v>
      </c>
      <c r="Y19" s="108">
        <f>'GHG energy - GHG Emissions (M t'!Y19*3.664</f>
        <v>103.1416</v>
      </c>
      <c r="Z19" s="108">
        <f>'GHG energy - GHG Emissions (M t'!Z19*3.664</f>
        <v>107.0729820926412</v>
      </c>
      <c r="AA19" s="108">
        <f>'GHG energy - GHG Emissions (M t'!AA19*3.664</f>
        <v>109.31518561716651</v>
      </c>
      <c r="AB19" s="14"/>
      <c r="AC19" s="20">
        <f t="shared" si="0"/>
        <v>-0.12398922696136908</v>
      </c>
      <c r="AD19" s="14"/>
    </row>
    <row r="20" spans="1:30" ht="22.25" customHeight="1" x14ac:dyDescent="0.2">
      <c r="A20" s="24" t="s">
        <v>19</v>
      </c>
      <c r="B20" s="112">
        <f>'GHG energy - GHG Emissions (M t'!B20*3.664</f>
        <v>920.89876800000013</v>
      </c>
      <c r="C20" s="113">
        <f>'GHG energy - GHG Emissions (M t'!C20*3.664</f>
        <v>977.36100800000008</v>
      </c>
      <c r="D20" s="113">
        <f>'GHG energy - GHG Emissions (M t'!D20*3.664</f>
        <v>1026.0702240000001</v>
      </c>
      <c r="E20" s="113">
        <f>'GHG energy - GHG Emissions (M t'!E20*3.664</f>
        <v>1064.0109439999999</v>
      </c>
      <c r="F20" s="113">
        <f>'GHG energy - GHG Emissions (M t'!F20*3.664</f>
        <v>1142.1457440000004</v>
      </c>
      <c r="G20" s="113">
        <f>'GHG energy - GHG Emissions (M t'!G20*3.664</f>
        <v>1200.897984</v>
      </c>
      <c r="H20" s="113">
        <f>'GHG energy - GHG Emissions (M t'!H20*3.664</f>
        <v>1287.573568</v>
      </c>
      <c r="I20" s="113">
        <f>'GHG energy - GHG Emissions (M t'!I20*3.664</f>
        <v>1318.3694879999998</v>
      </c>
      <c r="J20" s="113">
        <f>'GHG energy - GHG Emissions (M t'!J20*3.664</f>
        <v>1377.594384</v>
      </c>
      <c r="K20" s="113">
        <f>'GHG energy - GHG Emissions (M t'!K20*3.664</f>
        <v>1516.1228960000003</v>
      </c>
      <c r="L20" s="113">
        <f>'GHG energy - GHG Emissions (M t'!L20*3.664</f>
        <v>1552.3085599999999</v>
      </c>
      <c r="M20" s="113">
        <f>'GHG energy - GHG Emissions (M t'!M20*3.664</f>
        <v>1594.4408960000001</v>
      </c>
      <c r="N20" s="113">
        <f>'GHG energy - GHG Emissions (M t'!N20*3.664</f>
        <v>1618.2935360000001</v>
      </c>
      <c r="O20" s="113">
        <f>'GHG energy - GHG Emissions (M t'!O20*3.664</f>
        <v>1687.2536799999998</v>
      </c>
      <c r="P20" s="113">
        <f>'GHG energy - GHG Emissions (M t'!P20*3.664</f>
        <v>1786.302592</v>
      </c>
      <c r="Q20" s="113">
        <f>'GHG energy - GHG Emissions (M t'!Q20*3.664</f>
        <v>1883.6367519999999</v>
      </c>
      <c r="R20" s="113">
        <f>'GHG energy - GHG Emissions (M t'!R20*3.664</f>
        <v>2018.585536</v>
      </c>
      <c r="S20" s="113">
        <f>'GHG energy - GHG Emissions (M t'!S20*3.664</f>
        <v>2188.4339199999999</v>
      </c>
      <c r="T20" s="113">
        <f>'GHG energy - GHG Emissions (M t'!T20*3.664</f>
        <v>2378.1192000000001</v>
      </c>
      <c r="U20" s="113">
        <f>'GHG energy - GHG Emissions (M t'!U20*3.664</f>
        <v>2566.195984</v>
      </c>
      <c r="V20" s="113">
        <f>'GHG energy - GHG Emissions (M t'!V20*3.664</f>
        <v>2572.7911840000002</v>
      </c>
      <c r="W20" s="113">
        <f>'GHG energy - GHG Emissions (M t'!W20*3.664</f>
        <v>2723.9824800000001</v>
      </c>
      <c r="X20" s="113">
        <f>'GHG energy - GHG Emissions (M t'!X20*3.664</f>
        <v>2934.9262880000001</v>
      </c>
      <c r="Y20" s="113">
        <f>'GHG energy - GHG Emissions (M t'!Y20*3.664</f>
        <v>2917.38672</v>
      </c>
      <c r="Z20" s="113">
        <f>'GHG energy - GHG Emissions (M t'!Z20*3.664</f>
        <v>3082.0930716091889</v>
      </c>
      <c r="AA20" s="113">
        <f>'GHG energy - GHG Emissions (M t'!AA20*3.664</f>
        <v>3218.7262496672111</v>
      </c>
      <c r="AB20" s="19"/>
      <c r="AC20" s="27">
        <f t="shared" si="0"/>
        <v>2.4952009509770683</v>
      </c>
      <c r="AD20" s="19"/>
    </row>
    <row r="21" spans="1:30" ht="22.25" customHeight="1" x14ac:dyDescent="0.2">
      <c r="A21" s="16" t="s">
        <v>20</v>
      </c>
      <c r="B21" s="114">
        <f>'GHG energy - GHG Emissions (M t'!B21*3.664</f>
        <v>2.6124320000000001</v>
      </c>
      <c r="C21" s="115">
        <f>'GHG energy - GHG Emissions (M t'!C21*3.664</f>
        <v>2.4365600000000001</v>
      </c>
      <c r="D21" s="115">
        <f>'GHG energy - GHG Emissions (M t'!D21*3.664</f>
        <v>1.39232</v>
      </c>
      <c r="E21" s="115">
        <f>'GHG energy - GHG Emissions (M t'!E21*3.664</f>
        <v>1.3446880000000001</v>
      </c>
      <c r="F21" s="115">
        <f>'GHG energy - GHG Emissions (M t'!F21*3.664</f>
        <v>1.2933919999999999</v>
      </c>
      <c r="G21" s="115">
        <f>'GHG energy - GHG Emissions (M t'!G21*3.664</f>
        <v>1.2420960000000001</v>
      </c>
      <c r="H21" s="115">
        <f>'GHG energy - GHG Emissions (M t'!H21*3.664</f>
        <v>1.1761440000000001</v>
      </c>
      <c r="I21" s="115">
        <f>'GHG energy - GHG Emissions (M t'!I21*3.664</f>
        <v>1.0955360000000001</v>
      </c>
      <c r="J21" s="115">
        <f>'GHG energy - GHG Emissions (M t'!J21*3.664</f>
        <v>1.0405759999999999</v>
      </c>
      <c r="K21" s="115">
        <f>'GHG energy - GHG Emissions (M t'!K21*3.664</f>
        <v>0.82073600000000002</v>
      </c>
      <c r="L21" s="115">
        <f>'GHG energy - GHG Emissions (M t'!L21*3.664</f>
        <v>0.77310400000000001</v>
      </c>
      <c r="M21" s="115">
        <f>'GHG energy - GHG Emissions (M t'!M21*3.664</f>
        <v>0.63753599999999999</v>
      </c>
      <c r="N21" s="115">
        <f>'GHG energy - GHG Emissions (M t'!N21*3.664</f>
        <v>0.88302400000000003</v>
      </c>
      <c r="O21" s="115">
        <f>'GHG energy - GHG Emissions (M t'!O21*3.664</f>
        <v>1.0259200000000002</v>
      </c>
      <c r="P21" s="115">
        <f>'GHG energy - GHG Emissions (M t'!P21*3.664</f>
        <v>0.94897600000000004</v>
      </c>
      <c r="Q21" s="115">
        <f>'GHG energy - GHG Emissions (M t'!Q21*3.664</f>
        <v>1.326368</v>
      </c>
      <c r="R21" s="115">
        <f>'GHG energy - GHG Emissions (M t'!R21*3.664</f>
        <v>1.6488</v>
      </c>
      <c r="S21" s="115">
        <f>'GHG energy - GHG Emissions (M t'!S21*3.664</f>
        <v>2.2716799999999999</v>
      </c>
      <c r="T21" s="115">
        <f>'GHG energy - GHG Emissions (M t'!T21*3.664</f>
        <v>4.2135999999999996</v>
      </c>
      <c r="U21" s="115">
        <f>'GHG energy - GHG Emissions (M t'!U21*3.664</f>
        <v>6.7710720000000002</v>
      </c>
      <c r="V21" s="115">
        <f>'GHG energy - GHG Emissions (M t'!V21*3.664</f>
        <v>8.4638400000000011</v>
      </c>
      <c r="W21" s="115">
        <f>'GHG energy - GHG Emissions (M t'!W21*3.664</f>
        <v>12.241424</v>
      </c>
      <c r="X21" s="115">
        <f>'GHG energy - GHG Emissions (M t'!X21*3.664</f>
        <v>20.437792000000002</v>
      </c>
      <c r="Y21" s="115">
        <f>'GHG energy - GHG Emissions (M t'!Y21*3.664</f>
        <v>21.251200000000001</v>
      </c>
      <c r="Z21" s="115">
        <f>'GHG energy - GHG Emissions (M t'!Z21*3.664</f>
        <v>22.674407090679885</v>
      </c>
      <c r="AA21" s="115">
        <f>'GHG energy - GHG Emissions (M t'!AA21*3.664</f>
        <v>23.007217858894716</v>
      </c>
      <c r="AB21" s="19"/>
      <c r="AC21" s="20">
        <f t="shared" si="0"/>
        <v>7.8068197981400909</v>
      </c>
      <c r="AD21" s="19"/>
    </row>
    <row r="22" spans="1:30" ht="22.25" customHeight="1" x14ac:dyDescent="0.2">
      <c r="A22" s="16" t="s">
        <v>21</v>
      </c>
      <c r="B22" s="109">
        <f>'GHG energy - GHG Emissions (M t'!B22*3.664</f>
        <v>15.520704</v>
      </c>
      <c r="C22" s="110">
        <f>'GHG energy - GHG Emissions (M t'!C22*3.664</f>
        <v>15.927408000000002</v>
      </c>
      <c r="D22" s="110">
        <f>'GHG energy - GHG Emissions (M t'!D22*3.664</f>
        <v>17.73376</v>
      </c>
      <c r="E22" s="110">
        <f>'GHG energy - GHG Emissions (M t'!E22*3.664</f>
        <v>17.393008000000002</v>
      </c>
      <c r="F22" s="110">
        <f>'GHG energy - GHG Emissions (M t'!F22*3.664</f>
        <v>18.953872</v>
      </c>
      <c r="G22" s="110">
        <f>'GHG energy - GHG Emissions (M t'!G22*3.664</f>
        <v>22.797408000000001</v>
      </c>
      <c r="H22" s="110">
        <f>'GHG energy - GHG Emissions (M t'!H22*3.664</f>
        <v>24.010192</v>
      </c>
      <c r="I22" s="110">
        <f>'GHG energy - GHG Emissions (M t'!I22*3.664</f>
        <v>25.04344</v>
      </c>
      <c r="J22" s="110">
        <f>'GHG energy - GHG Emissions (M t'!J22*3.664</f>
        <v>24.028511999999999</v>
      </c>
      <c r="K22" s="110">
        <f>'GHG energy - GHG Emissions (M t'!K22*3.664</f>
        <v>25.215648000000002</v>
      </c>
      <c r="L22" s="110">
        <f>'GHG energy - GHG Emissions (M t'!L22*3.664</f>
        <v>27.846400000000006</v>
      </c>
      <c r="M22" s="110">
        <f>'GHG energy - GHG Emissions (M t'!M22*3.664</f>
        <v>32.430064000000002</v>
      </c>
      <c r="N22" s="110">
        <f>'GHG energy - GHG Emissions (M t'!N22*3.664</f>
        <v>33.679487999999999</v>
      </c>
      <c r="O22" s="110">
        <f>'GHG energy - GHG Emissions (M t'!O22*3.664</f>
        <v>35.643391999999999</v>
      </c>
      <c r="P22" s="110">
        <f>'GHG energy - GHG Emissions (M t'!P22*3.664</f>
        <v>37.673248000000001</v>
      </c>
      <c r="Q22" s="110">
        <f>'GHG energy - GHG Emissions (M t'!Q22*3.664</f>
        <v>39.446624</v>
      </c>
      <c r="R22" s="110">
        <f>'GHG energy - GHG Emissions (M t'!R22*3.664</f>
        <v>43.506336000000005</v>
      </c>
      <c r="S22" s="110">
        <f>'GHG energy - GHG Emissions (M t'!S22*3.664</f>
        <v>44.371040000000001</v>
      </c>
      <c r="T22" s="110">
        <f>'GHG energy - GHG Emissions (M t'!T22*3.664</f>
        <v>49.518960000000007</v>
      </c>
      <c r="U22" s="110">
        <f>'GHG energy - GHG Emissions (M t'!U22*3.664</f>
        <v>53.780192000000007</v>
      </c>
      <c r="V22" s="110">
        <f>'GHG energy - GHG Emissions (M t'!V22*3.664</f>
        <v>59.943040000000003</v>
      </c>
      <c r="W22" s="110">
        <f>'GHG energy - GHG Emissions (M t'!W22*3.664</f>
        <v>63.519103999999999</v>
      </c>
      <c r="X22" s="110">
        <f>'GHG energy - GHG Emissions (M t'!X22*3.664</f>
        <v>67.424928000000008</v>
      </c>
      <c r="Y22" s="110">
        <f>'GHG energy - GHG Emissions (M t'!Y22*3.664</f>
        <v>68.894192000000004</v>
      </c>
      <c r="Z22" s="110">
        <f>'GHG energy - GHG Emissions (M t'!Z22*3.664</f>
        <v>71.713217506906361</v>
      </c>
      <c r="AA22" s="110">
        <f>'GHG energy - GHG Emissions (M t'!AA22*3.664</f>
        <v>76.45341246345717</v>
      </c>
      <c r="AB22" s="19"/>
      <c r="AC22" s="23">
        <f t="shared" si="0"/>
        <v>3.9258984942601294</v>
      </c>
      <c r="AD22" s="19"/>
    </row>
    <row r="23" spans="1:30" ht="22.25" customHeight="1" x14ac:dyDescent="0.2">
      <c r="A23" s="16" t="s">
        <v>22</v>
      </c>
      <c r="B23" s="107">
        <f>'GHG energy - GHG Emissions (M t'!B23*3.664</f>
        <v>0.12824000000000002</v>
      </c>
      <c r="C23" s="108">
        <f>'GHG energy - GHG Emissions (M t'!C23*3.664</f>
        <v>0.186864</v>
      </c>
      <c r="D23" s="108">
        <f>'GHG energy - GHG Emissions (M t'!D23*3.664</f>
        <v>0.21617600000000001</v>
      </c>
      <c r="E23" s="108">
        <f>'GHG energy - GHG Emissions (M t'!E23*3.664</f>
        <v>0.18320000000000003</v>
      </c>
      <c r="F23" s="108">
        <f>'GHG energy - GHG Emissions (M t'!F23*3.664</f>
        <v>0.21251200000000001</v>
      </c>
      <c r="G23" s="108">
        <f>'GHG energy - GHG Emissions (M t'!G23*3.664</f>
        <v>0.24915200000000004</v>
      </c>
      <c r="H23" s="108">
        <f>'GHG energy - GHG Emissions (M t'!H23*3.664</f>
        <v>0.30044800000000005</v>
      </c>
      <c r="I23" s="108">
        <f>'GHG energy - GHG Emissions (M t'!I23*3.664</f>
        <v>0.39204800000000001</v>
      </c>
      <c r="J23" s="108">
        <f>'GHG energy - GHG Emissions (M t'!J23*3.664</f>
        <v>0.38105600000000001</v>
      </c>
      <c r="K23" s="108">
        <f>'GHG energy - GHG Emissions (M t'!K23*3.664</f>
        <v>0.38472000000000001</v>
      </c>
      <c r="L23" s="108">
        <f>'GHG energy - GHG Emissions (M t'!L23*3.664</f>
        <v>0.39571200000000001</v>
      </c>
      <c r="M23" s="108">
        <f>'GHG energy - GHG Emissions (M t'!M23*3.664</f>
        <v>0.38472000000000001</v>
      </c>
      <c r="N23" s="108">
        <f>'GHG energy - GHG Emissions (M t'!N23*3.664</f>
        <v>0.41769600000000001</v>
      </c>
      <c r="O23" s="108">
        <f>'GHG energy - GHG Emissions (M t'!O23*3.664</f>
        <v>0.37739200000000001</v>
      </c>
      <c r="P23" s="108">
        <f>'GHG energy - GHG Emissions (M t'!P23*3.664</f>
        <v>0.30777600000000005</v>
      </c>
      <c r="Q23" s="108">
        <f>'GHG energy - GHG Emissions (M t'!Q23*3.664</f>
        <v>0.39571200000000001</v>
      </c>
      <c r="R23" s="108">
        <f>'GHG energy - GHG Emissions (M t'!R23*3.664</f>
        <v>0.39204800000000001</v>
      </c>
      <c r="S23" s="108">
        <f>'GHG energy - GHG Emissions (M t'!S23*3.664</f>
        <v>0.39204800000000001</v>
      </c>
      <c r="T23" s="108">
        <f>'GHG energy - GHG Emissions (M t'!T23*3.664</f>
        <v>0.42136000000000001</v>
      </c>
      <c r="U23" s="108">
        <f>'GHG energy - GHG Emissions (M t'!U23*3.664</f>
        <v>0.38838400000000001</v>
      </c>
      <c r="V23" s="108">
        <f>'GHG energy - GHG Emissions (M t'!V23*3.664</f>
        <v>0.48731200000000002</v>
      </c>
      <c r="W23" s="108">
        <f>'GHG energy - GHG Emissions (M t'!W23*3.664</f>
        <v>0.73280000000000012</v>
      </c>
      <c r="X23" s="108">
        <f>'GHG energy - GHG Emissions (M t'!X23*3.664</f>
        <v>0.81707200000000002</v>
      </c>
      <c r="Y23" s="108">
        <f>'GHG energy - GHG Emissions (M t'!Y23*3.664</f>
        <v>0.88302400000000003</v>
      </c>
      <c r="Z23" s="108">
        <f>'GHG energy - GHG Emissions (M t'!Z23*3.664</f>
        <v>0.92453565754150258</v>
      </c>
      <c r="AA23" s="108">
        <f>'GHG energy - GHG Emissions (M t'!AA23*3.664</f>
        <v>0.93505305700866237</v>
      </c>
      <c r="AB23" s="19"/>
      <c r="AC23" s="20">
        <f t="shared" si="0"/>
        <v>6.2914305755510158</v>
      </c>
      <c r="AD23" s="19"/>
    </row>
    <row r="24" spans="1:30" ht="22.25" customHeight="1" x14ac:dyDescent="0.2">
      <c r="A24" s="16" t="s">
        <v>23</v>
      </c>
      <c r="B24" s="109">
        <f>'GHG energy - GHG Emissions (M t'!B24*3.664</f>
        <v>618.64808000000005</v>
      </c>
      <c r="C24" s="110">
        <f>'GHG energy - GHG Emissions (M t'!C24*3.664</f>
        <v>657.65136000000007</v>
      </c>
      <c r="D24" s="110">
        <f>'GHG energy - GHG Emissions (M t'!D24*3.664</f>
        <v>698.51595200000008</v>
      </c>
      <c r="E24" s="110">
        <f>'GHG energy - GHG Emissions (M t'!E24*3.664</f>
        <v>723.1050560000001</v>
      </c>
      <c r="F24" s="110">
        <f>'GHG energy - GHG Emissions (M t'!F24*3.664</f>
        <v>764.10521600000004</v>
      </c>
      <c r="G24" s="110">
        <f>'GHG energy - GHG Emissions (M t'!G24*3.664</f>
        <v>810.89816000000008</v>
      </c>
      <c r="H24" s="110">
        <f>'GHG energy - GHG Emissions (M t'!H24*3.664</f>
        <v>881.60236800000007</v>
      </c>
      <c r="I24" s="110">
        <f>'GHG energy - GHG Emissions (M t'!I24*3.664</f>
        <v>916.93432000000007</v>
      </c>
      <c r="J24" s="110">
        <f>'GHG energy - GHG Emissions (M t'!J24*3.664</f>
        <v>935.45584000000008</v>
      </c>
      <c r="K24" s="110">
        <f>'GHG energy - GHG Emissions (M t'!K24*3.664</f>
        <v>994.95187200000009</v>
      </c>
      <c r="L24" s="110">
        <f>'GHG energy - GHG Emissions (M t'!L24*3.664</f>
        <v>1031.0092960000002</v>
      </c>
      <c r="M24" s="110">
        <f>'GHG energy - GHG Emissions (M t'!M24*3.664</f>
        <v>1040.3012000000001</v>
      </c>
      <c r="N24" s="110">
        <f>'GHG energy - GHG Emissions (M t'!N24*3.664</f>
        <v>1053.396336</v>
      </c>
      <c r="O24" s="110">
        <f>'GHG energy - GHG Emissions (M t'!O24*3.664</f>
        <v>1098.698032</v>
      </c>
      <c r="P24" s="110">
        <f>'GHG energy - GHG Emissions (M t'!P24*3.664</f>
        <v>1153.375904</v>
      </c>
      <c r="Q24" s="110">
        <f>'GHG energy - GHG Emissions (M t'!Q24*3.664</f>
        <v>1221.562944</v>
      </c>
      <c r="R24" s="110">
        <f>'GHG energy - GHG Emissions (M t'!R24*3.664</f>
        <v>1302.650928</v>
      </c>
      <c r="S24" s="110">
        <f>'GHG energy - GHG Emissions (M t'!S24*3.664</f>
        <v>1406.4557120000002</v>
      </c>
      <c r="T24" s="110">
        <f>'GHG energy - GHG Emissions (M t'!T24*3.664</f>
        <v>1567.0964640000002</v>
      </c>
      <c r="U24" s="110">
        <f>'GHG energy - GHG Emissions (M t'!U24*3.664</f>
        <v>1737.2233120000001</v>
      </c>
      <c r="V24" s="110">
        <f>'GHG energy - GHG Emissions (M t'!V24*3.664</f>
        <v>1718.2840960000001</v>
      </c>
      <c r="W24" s="110">
        <f>'GHG energy - GHG Emissions (M t'!W24*3.664</f>
        <v>1845.252688</v>
      </c>
      <c r="X24" s="110">
        <f>'GHG energy - GHG Emissions (M t'!X24*3.664</f>
        <v>2016.8524640000001</v>
      </c>
      <c r="Y24" s="110">
        <f>'GHG energy - GHG Emissions (M t'!Y24*3.664</f>
        <v>2033.0876480000004</v>
      </c>
      <c r="Z24" s="110">
        <f>'GHG energy - GHG Emissions (M t'!Z24*3.664</f>
        <v>2161.5899567118795</v>
      </c>
      <c r="AA24" s="110">
        <f>'GHG energy - GHG Emissions (M t'!AA24*3.664</f>
        <v>2274.3298778728868</v>
      </c>
      <c r="AB24" s="19"/>
      <c r="AC24" s="23">
        <f t="shared" si="0"/>
        <v>2.6762902066597971</v>
      </c>
      <c r="AD24" s="19"/>
    </row>
    <row r="25" spans="1:30" ht="22.25" customHeight="1" x14ac:dyDescent="0.2">
      <c r="A25" s="16" t="s">
        <v>24</v>
      </c>
      <c r="B25" s="107">
        <f>'GHG energy - GHG Emissions (M t'!B25*3.664</f>
        <v>210.83755200000002</v>
      </c>
      <c r="C25" s="108">
        <f>'GHG energy - GHG Emissions (M t'!C25*3.664</f>
        <v>227.68462400000001</v>
      </c>
      <c r="D25" s="108">
        <f>'GHG energy - GHG Emissions (M t'!D25*3.664</f>
        <v>228.739856</v>
      </c>
      <c r="E25" s="108">
        <f>'GHG energy - GHG Emissions (M t'!E25*3.664</f>
        <v>237.33926399999999</v>
      </c>
      <c r="F25" s="108">
        <f>'GHG energy - GHG Emissions (M t'!F25*3.664</f>
        <v>265.39451200000002</v>
      </c>
      <c r="G25" s="108">
        <f>'GHG energy - GHG Emissions (M t'!G25*3.664</f>
        <v>273.11456000000004</v>
      </c>
      <c r="H25" s="108">
        <f>'GHG energy - GHG Emissions (M t'!H25*3.664</f>
        <v>276.28392000000002</v>
      </c>
      <c r="I25" s="108">
        <f>'GHG energy - GHG Emissions (M t'!I25*3.664</f>
        <v>269.54948800000005</v>
      </c>
      <c r="J25" s="108">
        <f>'GHG energy - GHG Emissions (M t'!J25*3.664</f>
        <v>308.73596800000001</v>
      </c>
      <c r="K25" s="108">
        <f>'GHG energy - GHG Emissions (M t'!K25*3.664</f>
        <v>382.19916799999999</v>
      </c>
      <c r="L25" s="108">
        <f>'GHG energy - GHG Emissions (M t'!L25*3.664</f>
        <v>372.174464</v>
      </c>
      <c r="M25" s="108">
        <f>'GHG energy - GHG Emissions (M t'!M25*3.664</f>
        <v>398.33176000000003</v>
      </c>
      <c r="N25" s="108">
        <f>'GHG energy - GHG Emissions (M t'!N25*3.664</f>
        <v>401.66233599999998</v>
      </c>
      <c r="O25" s="108">
        <f>'GHG energy - GHG Emissions (M t'!O25*3.664</f>
        <v>418.296896</v>
      </c>
      <c r="P25" s="108">
        <f>'GHG energy - GHG Emissions (M t'!P25*3.664</f>
        <v>446.87976000000003</v>
      </c>
      <c r="Q25" s="108">
        <f>'GHG energy - GHG Emissions (M t'!Q25*3.664</f>
        <v>468.60728</v>
      </c>
      <c r="R25" s="108">
        <f>'GHG energy - GHG Emissions (M t'!R25*3.664</f>
        <v>509.14577600000001</v>
      </c>
      <c r="S25" s="108">
        <f>'GHG energy - GHG Emissions (M t'!S25*3.664</f>
        <v>560.441776</v>
      </c>
      <c r="T25" s="108">
        <f>'GHG energy - GHG Emissions (M t'!T25*3.664</f>
        <v>581.469472</v>
      </c>
      <c r="U25" s="108">
        <f>'GHG energy - GHG Emissions (M t'!U25*3.664</f>
        <v>590.94824000000006</v>
      </c>
      <c r="V25" s="108">
        <f>'GHG energy - GHG Emissions (M t'!V25*3.664</f>
        <v>604.72121600000003</v>
      </c>
      <c r="W25" s="108">
        <f>'GHG energy - GHG Emissions (M t'!W25*3.664</f>
        <v>618.65907200000004</v>
      </c>
      <c r="X25" s="108">
        <f>'GHG energy - GHG Emissions (M t'!X25*3.664</f>
        <v>643.33611200000007</v>
      </c>
      <c r="Y25" s="108">
        <f>'GHG energy - GHG Emissions (M t'!Y25*3.664</f>
        <v>616.47166400000003</v>
      </c>
      <c r="Z25" s="108">
        <f>'GHG energy - GHG Emissions (M t'!Z25*3.664</f>
        <v>637.9533314761095</v>
      </c>
      <c r="AA25" s="108">
        <f>'GHG energy - GHG Emissions (M t'!AA25*3.664</f>
        <v>647.48591327931592</v>
      </c>
      <c r="AB25" s="19"/>
      <c r="AC25" s="20">
        <f t="shared" si="0"/>
        <v>2.0710179810820222</v>
      </c>
      <c r="AD25" s="19"/>
    </row>
    <row r="26" spans="1:30" ht="22.25" customHeight="1" x14ac:dyDescent="0.2">
      <c r="A26" s="16" t="s">
        <v>25</v>
      </c>
      <c r="B26" s="109">
        <f>'GHG energy - GHG Emissions (M t'!B26*3.664</f>
        <v>0.142896</v>
      </c>
      <c r="C26" s="110">
        <f>'GHG energy - GHG Emissions (M t'!C26*3.664</f>
        <v>0.15388800000000002</v>
      </c>
      <c r="D26" s="110">
        <f>'GHG energy - GHG Emissions (M t'!D26*3.664</f>
        <v>0.23083200000000001</v>
      </c>
      <c r="E26" s="110">
        <f>'GHG energy - GHG Emissions (M t'!E26*3.664</f>
        <v>0.197856</v>
      </c>
      <c r="F26" s="110">
        <f>'GHG energy - GHG Emissions (M t'!F26*3.664</f>
        <v>0.197856</v>
      </c>
      <c r="G26" s="110">
        <f>'GHG energy - GHG Emissions (M t'!G26*3.664</f>
        <v>0.24915200000000004</v>
      </c>
      <c r="H26" s="110">
        <f>'GHG energy - GHG Emissions (M t'!H26*3.664</f>
        <v>0.28945599999999999</v>
      </c>
      <c r="I26" s="110">
        <f>'GHG energy - GHG Emissions (M t'!I26*3.664</f>
        <v>0.32976</v>
      </c>
      <c r="J26" s="110">
        <f>'GHG energy - GHG Emissions (M t'!J26*3.664</f>
        <v>0.30044800000000005</v>
      </c>
      <c r="K26" s="110">
        <f>'GHG energy - GHG Emissions (M t'!K26*3.664</f>
        <v>0.42136000000000001</v>
      </c>
      <c r="L26" s="110">
        <f>'GHG energy - GHG Emissions (M t'!L26*3.664</f>
        <v>0.45067200000000002</v>
      </c>
      <c r="M26" s="110">
        <f>'GHG energy - GHG Emissions (M t'!M26*3.664</f>
        <v>0.46166400000000002</v>
      </c>
      <c r="N26" s="110">
        <f>'GHG energy - GHG Emissions (M t'!N26*3.664</f>
        <v>0.5935680000000001</v>
      </c>
      <c r="O26" s="110">
        <f>'GHG energy - GHG Emissions (M t'!O26*3.664</f>
        <v>0.50563200000000008</v>
      </c>
      <c r="P26" s="110">
        <f>'GHG energy - GHG Emissions (M t'!P26*3.664</f>
        <v>0.666848</v>
      </c>
      <c r="Q26" s="110">
        <f>'GHG energy - GHG Emissions (M t'!Q26*3.664</f>
        <v>0.6008960000000001</v>
      </c>
      <c r="R26" s="110">
        <f>'GHG energy - GHG Emissions (M t'!R26*3.664</f>
        <v>0.75844800000000001</v>
      </c>
      <c r="S26" s="110">
        <f>'GHG energy - GHG Emissions (M t'!S26*3.664</f>
        <v>0.78043200000000001</v>
      </c>
      <c r="T26" s="110">
        <f>'GHG energy - GHG Emissions (M t'!T26*3.664</f>
        <v>0.84272000000000002</v>
      </c>
      <c r="U26" s="110">
        <f>'GHG energy - GHG Emissions (M t'!U26*3.664</f>
        <v>0.88302400000000003</v>
      </c>
      <c r="V26" s="110">
        <f>'GHG energy - GHG Emissions (M t'!V26*3.664</f>
        <v>0.89768000000000003</v>
      </c>
      <c r="W26" s="110">
        <f>'GHG energy - GHG Emissions (M t'!W26*3.664</f>
        <v>0.95264000000000004</v>
      </c>
      <c r="X26" s="110">
        <f>'GHG energy - GHG Emissions (M t'!X26*3.664</f>
        <v>1.077216</v>
      </c>
      <c r="Y26" s="110">
        <f>'GHG energy - GHG Emissions (M t'!Y26*3.664</f>
        <v>1.0479039999999999</v>
      </c>
      <c r="Z26" s="110">
        <f>'GHG energy - GHG Emissions (M t'!Z26*3.664</f>
        <v>1.1185500304477949</v>
      </c>
      <c r="AA26" s="110">
        <f>'GHG energy - GHG Emissions (M t'!AA26*3.664</f>
        <v>1.1304579580400955</v>
      </c>
      <c r="AB26" s="19"/>
      <c r="AC26" s="23">
        <f t="shared" si="0"/>
        <v>6.9110538996199722</v>
      </c>
      <c r="AD26" s="19"/>
    </row>
    <row r="27" spans="1:30" ht="22.25" customHeight="1" x14ac:dyDescent="0.2">
      <c r="A27" s="16" t="s">
        <v>26</v>
      </c>
      <c r="B27" s="107">
        <f>'GHG energy - GHG Emissions (M t'!B27*3.664</f>
        <v>0.63387199999999999</v>
      </c>
      <c r="C27" s="108">
        <f>'GHG energy - GHG Emissions (M t'!C27*3.664</f>
        <v>0.95996800000000004</v>
      </c>
      <c r="D27" s="108">
        <f>'GHG energy - GHG Emissions (M t'!D27*3.664</f>
        <v>1.3300320000000001</v>
      </c>
      <c r="E27" s="108">
        <f>'GHG energy - GHG Emissions (M t'!E27*3.664</f>
        <v>1.4656000000000002</v>
      </c>
      <c r="F27" s="108">
        <f>'GHG energy - GHG Emissions (M t'!F27*3.664</f>
        <v>1.6964320000000002</v>
      </c>
      <c r="G27" s="108">
        <f>'GHG energy - GHG Emissions (M t'!G27*3.664</f>
        <v>2.0335200000000002</v>
      </c>
      <c r="H27" s="108">
        <f>'GHG energy - GHG Emissions (M t'!H27*3.664</f>
        <v>2.4841920000000002</v>
      </c>
      <c r="I27" s="108">
        <f>'GHG energy - GHG Emissions (M t'!I27*3.664</f>
        <v>2.7809760000000003</v>
      </c>
      <c r="J27" s="108">
        <f>'GHG energy - GHG Emissions (M t'!J27*3.664</f>
        <v>2.2496960000000001</v>
      </c>
      <c r="K27" s="108">
        <f>'GHG energy - GHG Emissions (M t'!K27*3.664</f>
        <v>3.2169920000000003</v>
      </c>
      <c r="L27" s="108">
        <f>'GHG energy - GHG Emissions (M t'!L27*3.664</f>
        <v>3.0667680000000002</v>
      </c>
      <c r="M27" s="108">
        <f>'GHG energy - GHG Emissions (M t'!M27*3.664</f>
        <v>3.264624</v>
      </c>
      <c r="N27" s="108">
        <f>'GHG energy - GHG Emissions (M t'!N27*3.664</f>
        <v>2.623424</v>
      </c>
      <c r="O27" s="108">
        <f>'GHG energy - GHG Emissions (M t'!O27*3.664</f>
        <v>2.8396000000000003</v>
      </c>
      <c r="P27" s="108">
        <f>'GHG energy - GHG Emissions (M t'!P27*3.664</f>
        <v>2.667392</v>
      </c>
      <c r="Q27" s="108">
        <f>'GHG energy - GHG Emissions (M t'!Q27*3.664</f>
        <v>3.0814240000000002</v>
      </c>
      <c r="R27" s="108">
        <f>'GHG energy - GHG Emissions (M t'!R27*3.664</f>
        <v>2.5611360000000003</v>
      </c>
      <c r="S27" s="108">
        <f>'GHG energy - GHG Emissions (M t'!S27*3.664</f>
        <v>2.6124320000000001</v>
      </c>
      <c r="T27" s="108">
        <f>'GHG energy - GHG Emissions (M t'!T27*3.664</f>
        <v>3.4185120000000002</v>
      </c>
      <c r="U27" s="108">
        <f>'GHG energy - GHG Emissions (M t'!U27*3.664</f>
        <v>4.3308479999999996</v>
      </c>
      <c r="V27" s="108">
        <f>'GHG energy - GHG Emissions (M t'!V27*3.664</f>
        <v>5.0526559999999998</v>
      </c>
      <c r="W27" s="108">
        <f>'GHG energy - GHG Emissions (M t'!W27*3.664</f>
        <v>5.5289760000000001</v>
      </c>
      <c r="X27" s="108">
        <f>'GHG energy - GHG Emissions (M t'!X27*3.664</f>
        <v>5.8404160000000003</v>
      </c>
      <c r="Y27" s="108">
        <f>'GHG energy - GHG Emissions (M t'!Y27*3.664</f>
        <v>6.4962720000000003</v>
      </c>
      <c r="Z27" s="108">
        <f>'GHG energy - GHG Emissions (M t'!Z27*3.664</f>
        <v>6.8308103512699185</v>
      </c>
      <c r="AA27" s="108">
        <f>'GHG energy - GHG Emissions (M t'!AA27*3.664</f>
        <v>6.9054452040000323</v>
      </c>
      <c r="AB27" s="19"/>
      <c r="AC27" s="20">
        <f t="shared" si="0"/>
        <v>9.8940688403968498</v>
      </c>
      <c r="AD27" s="19"/>
    </row>
    <row r="28" spans="1:30" ht="23.25" customHeight="1" x14ac:dyDescent="0.2">
      <c r="A28" s="28" t="s">
        <v>27</v>
      </c>
      <c r="B28" s="109">
        <f>'GHG energy - GHG Emissions (M t'!B28*3.664</f>
        <v>68.509472000000002</v>
      </c>
      <c r="C28" s="110">
        <f>'GHG energy - GHG Emissions (M t'!C28*3.664</f>
        <v>68.187039999999996</v>
      </c>
      <c r="D28" s="110">
        <f>'GHG energy - GHG Emissions (M t'!D28*3.664</f>
        <v>72.730400000000003</v>
      </c>
      <c r="E28" s="110">
        <f>'GHG energy - GHG Emissions (M t'!E28*3.664</f>
        <v>77.944271999999998</v>
      </c>
      <c r="F28" s="110">
        <f>'GHG energy - GHG Emissions (M t'!F28*3.664</f>
        <v>84.770303999999996</v>
      </c>
      <c r="G28" s="110">
        <f>'GHG energy - GHG Emissions (M t'!G28*3.664</f>
        <v>84.414896000000013</v>
      </c>
      <c r="H28" s="110">
        <f>'GHG energy - GHG Emissions (M t'!H28*3.664</f>
        <v>94.369984000000002</v>
      </c>
      <c r="I28" s="110">
        <f>'GHG energy - GHG Emissions (M t'!I28*3.664</f>
        <v>94.633792</v>
      </c>
      <c r="J28" s="110">
        <f>'GHG energy - GHG Emissions (M t'!J28*3.664</f>
        <v>97.583312000000006</v>
      </c>
      <c r="K28" s="110">
        <f>'GHG energy - GHG Emissions (M t'!K28*3.664</f>
        <v>100.30200000000001</v>
      </c>
      <c r="L28" s="110">
        <f>'GHG energy - GHG Emissions (M t'!L28*3.664</f>
        <v>106.362256</v>
      </c>
      <c r="M28" s="110">
        <f>'GHG energy - GHG Emissions (M t'!M28*3.664</f>
        <v>108.19425600000001</v>
      </c>
      <c r="N28" s="110">
        <f>'GHG energy - GHG Emissions (M t'!N28*3.664</f>
        <v>113.99070400000001</v>
      </c>
      <c r="O28" s="110">
        <f>'GHG energy - GHG Emissions (M t'!O28*3.664</f>
        <v>118.79787200000001</v>
      </c>
      <c r="P28" s="110">
        <f>'GHG energy - GHG Emissions (M t'!P28*3.664</f>
        <v>131.49363199999999</v>
      </c>
      <c r="Q28" s="110">
        <f>'GHG energy - GHG Emissions (M t'!Q28*3.664</f>
        <v>136.52430400000003</v>
      </c>
      <c r="R28" s="110">
        <f>'GHG energy - GHG Emissions (M t'!R28*3.664</f>
        <v>145.95544000000001</v>
      </c>
      <c r="S28" s="110">
        <f>'GHG energy - GHG Emissions (M t'!S28*3.664</f>
        <v>158.76478400000002</v>
      </c>
      <c r="T28" s="110">
        <f>'GHG energy - GHG Emissions (M t'!T28*3.664</f>
        <v>158.94065599999999</v>
      </c>
      <c r="U28" s="110">
        <f>'GHG energy - GHG Emissions (M t'!U28*3.664</f>
        <v>158.70616000000001</v>
      </c>
      <c r="V28" s="110">
        <f>'GHG energy - GHG Emissions (M t'!V28*3.664</f>
        <v>161.263632</v>
      </c>
      <c r="W28" s="110">
        <f>'GHG energy - GHG Emissions (M t'!W28*3.664</f>
        <v>161.87551999999999</v>
      </c>
      <c r="X28" s="110">
        <f>'GHG energy - GHG Emissions (M t'!X28*3.664</f>
        <v>162.927088</v>
      </c>
      <c r="Y28" s="110">
        <f>'GHG energy - GHG Emissions (M t'!Y28*3.664</f>
        <v>153.24313599999999</v>
      </c>
      <c r="Z28" s="110">
        <f>'GHG energy - GHG Emissions (M t'!Z28*3.664</f>
        <v>162.31061485622652</v>
      </c>
      <c r="AA28" s="110">
        <f>'GHG energy - GHG Emissions (M t'!AA28*3.664</f>
        <v>171.30180501830242</v>
      </c>
      <c r="AB28" s="14"/>
      <c r="AC28" s="23">
        <f t="shared" si="0"/>
        <v>1.5004105274421384</v>
      </c>
      <c r="AD28" s="14"/>
    </row>
    <row r="29" spans="1:30" ht="22.25" customHeight="1" x14ac:dyDescent="0.2">
      <c r="A29" s="16" t="s">
        <v>28</v>
      </c>
      <c r="B29" s="107">
        <f>'GHG energy - GHG Emissions (M t'!B29*3.664</f>
        <v>3.8655200000000001</v>
      </c>
      <c r="C29" s="108">
        <f>'GHG energy - GHG Emissions (M t'!C29*3.664</f>
        <v>4.1732960000000006</v>
      </c>
      <c r="D29" s="108">
        <f>'GHG energy - GHG Emissions (M t'!D29*3.664</f>
        <v>5.1808959999999997</v>
      </c>
      <c r="E29" s="108">
        <f>'GHG energy - GHG Emissions (M t'!E29*3.664</f>
        <v>5.0380000000000003</v>
      </c>
      <c r="F29" s="108">
        <f>'GHG energy - GHG Emissions (M t'!F29*3.664</f>
        <v>5.5216479999999999</v>
      </c>
      <c r="G29" s="108">
        <f>'GHG energy - GHG Emissions (M t'!G29*3.664</f>
        <v>5.8990400000000003</v>
      </c>
      <c r="H29" s="108">
        <f>'GHG energy - GHG Emissions (M t'!H29*3.664</f>
        <v>7.056864</v>
      </c>
      <c r="I29" s="108">
        <f>'GHG energy - GHG Emissions (M t'!I29*3.664</f>
        <v>7.6101280000000004</v>
      </c>
      <c r="J29" s="108">
        <f>'GHG energy - GHG Emissions (M t'!J29*3.664</f>
        <v>7.8189760000000001</v>
      </c>
      <c r="K29" s="108">
        <f>'GHG energy - GHG Emissions (M t'!K29*3.664</f>
        <v>8.6104000000000003</v>
      </c>
      <c r="L29" s="108">
        <f>'GHG energy - GHG Emissions (M t'!L29*3.664</f>
        <v>10.229887999999999</v>
      </c>
      <c r="M29" s="108">
        <f>'GHG energy - GHG Emissions (M t'!M29*3.664</f>
        <v>10.435072</v>
      </c>
      <c r="N29" s="108">
        <f>'GHG energy - GHG Emissions (M t'!N29*3.664</f>
        <v>11.04696</v>
      </c>
      <c r="O29" s="108">
        <f>'GHG energy - GHG Emissions (M t'!O29*3.664</f>
        <v>11.068944</v>
      </c>
      <c r="P29" s="108">
        <f>'GHG energy - GHG Emissions (M t'!P29*3.664</f>
        <v>12.289056</v>
      </c>
      <c r="Q29" s="108">
        <f>'GHG energy - GHG Emissions (M t'!Q29*3.664</f>
        <v>12.091200000000001</v>
      </c>
      <c r="R29" s="108">
        <f>'GHG energy - GHG Emissions (M t'!R29*3.664</f>
        <v>11.966624000000001</v>
      </c>
      <c r="S29" s="108">
        <f>'GHG energy - GHG Emissions (M t'!S29*3.664</f>
        <v>12.344016000000002</v>
      </c>
      <c r="T29" s="108">
        <f>'GHG energy - GHG Emissions (M t'!T29*3.664</f>
        <v>12.197456000000001</v>
      </c>
      <c r="U29" s="108">
        <f>'GHG energy - GHG Emissions (M t'!U29*3.664</f>
        <v>13.164752</v>
      </c>
      <c r="V29" s="108">
        <f>'GHG energy - GHG Emissions (M t'!V29*3.664</f>
        <v>13.677712000000001</v>
      </c>
      <c r="W29" s="108">
        <f>'GHG energy - GHG Emissions (M t'!W29*3.664</f>
        <v>15.220256000000001</v>
      </c>
      <c r="X29" s="108">
        <f>'GHG energy - GHG Emissions (M t'!X29*3.664</f>
        <v>16.213200000000001</v>
      </c>
      <c r="Y29" s="108">
        <f>'GHG energy - GHG Emissions (M t'!Y29*3.664</f>
        <v>16.011680000000002</v>
      </c>
      <c r="Z29" s="108">
        <f>'GHG energy - GHG Emissions (M t'!Z29*3.664</f>
        <v>16.977647928128427</v>
      </c>
      <c r="AA29" s="108">
        <f>'GHG energy - GHG Emissions (M t'!AA29*3.664</f>
        <v>17.177066955305353</v>
      </c>
      <c r="AB29" s="19"/>
      <c r="AC29" s="20">
        <f t="shared" si="0"/>
        <v>3.4436626780628097</v>
      </c>
      <c r="AD29" s="19"/>
    </row>
    <row r="30" spans="1:30" ht="22.25" customHeight="1" x14ac:dyDescent="0.2">
      <c r="A30" s="24" t="s">
        <v>29</v>
      </c>
      <c r="B30" s="112">
        <f>'GHG energy - GHG Emissions (M t'!B30*3.664</f>
        <v>418.901456</v>
      </c>
      <c r="C30" s="113">
        <f>'GHG energy - GHG Emissions (M t'!C30*3.664</f>
        <v>471.76198400000004</v>
      </c>
      <c r="D30" s="113">
        <f>'GHG energy - GHG Emissions (M t'!D30*3.664</f>
        <v>519.61382400000002</v>
      </c>
      <c r="E30" s="113">
        <f>'GHG energy - GHG Emissions (M t'!E30*3.664</f>
        <v>574.024224</v>
      </c>
      <c r="F30" s="113">
        <f>'GHG energy - GHG Emissions (M t'!F30*3.664</f>
        <v>613.29864000000009</v>
      </c>
      <c r="G30" s="113">
        <f>'GHG energy - GHG Emissions (M t'!G30*3.664</f>
        <v>657.24832000000004</v>
      </c>
      <c r="H30" s="113">
        <f>'GHG energy - GHG Emissions (M t'!H30*3.664</f>
        <v>724.68424000000016</v>
      </c>
      <c r="I30" s="113">
        <f>'GHG energy - GHG Emissions (M t'!I30*3.664</f>
        <v>788.9581280000001</v>
      </c>
      <c r="J30" s="113">
        <f>'GHG energy - GHG Emissions (M t'!J30*3.664</f>
        <v>678.22105599999998</v>
      </c>
      <c r="K30" s="113">
        <f>'GHG energy - GHG Emissions (M t'!K30*3.664</f>
        <v>708.09364800000003</v>
      </c>
      <c r="L30" s="113">
        <f>'GHG energy - GHG Emissions (M t'!L30*3.664</f>
        <v>763.47134399999993</v>
      </c>
      <c r="M30" s="113">
        <f>'GHG energy - GHG Emissions (M t'!M30*3.664</f>
        <v>822.54235200000005</v>
      </c>
      <c r="N30" s="113">
        <f>'GHG energy - GHG Emissions (M t'!N30*3.664</f>
        <v>854.58403199999998</v>
      </c>
      <c r="O30" s="113">
        <f>'GHG energy - GHG Emissions (M t'!O30*3.664</f>
        <v>898.398144</v>
      </c>
      <c r="P30" s="113">
        <f>'GHG energy - GHG Emissions (M t'!P30*3.664</f>
        <v>958.40347199999997</v>
      </c>
      <c r="Q30" s="113">
        <f>'GHG energy - GHG Emissions (M t'!Q30*3.664</f>
        <v>987.43334400000015</v>
      </c>
      <c r="R30" s="113">
        <f>'GHG energy - GHG Emissions (M t'!R30*3.664</f>
        <v>990.71262399999989</v>
      </c>
      <c r="S30" s="113">
        <f>'GHG energy - GHG Emissions (M t'!S30*3.664</f>
        <v>1037.633808</v>
      </c>
      <c r="T30" s="113">
        <f>'GHG energy - GHG Emissions (M t'!T30*3.664</f>
        <v>1131.9781440000002</v>
      </c>
      <c r="U30" s="113">
        <f>'GHG energy - GHG Emissions (M t'!U30*3.664</f>
        <v>1188.392752</v>
      </c>
      <c r="V30" s="113">
        <f>'GHG energy - GHG Emissions (M t'!V30*3.664</f>
        <v>1238.6225280000001</v>
      </c>
      <c r="W30" s="113">
        <f>'GHG energy - GHG Emissions (M t'!W30*3.664</f>
        <v>1399.84952</v>
      </c>
      <c r="X30" s="113">
        <f>'GHG energy - GHG Emissions (M t'!X30*3.664</f>
        <v>1456.9492959999998</v>
      </c>
      <c r="Y30" s="113">
        <f>'GHG energy - GHG Emissions (M t'!Y30*3.664</f>
        <v>1347.8866720000001</v>
      </c>
      <c r="Z30" s="113">
        <f>'GHG energy - GHG Emissions (M t'!Z30*3.664</f>
        <v>1423.5854220657675</v>
      </c>
      <c r="AA30" s="113">
        <f>'GHG energy - GHG Emissions (M t'!AA30*3.664</f>
        <v>1482.8030097893693</v>
      </c>
      <c r="AB30" s="19"/>
      <c r="AC30" s="27">
        <f t="shared" si="0"/>
        <v>2.5397418379690935</v>
      </c>
      <c r="AD30" s="19"/>
    </row>
    <row r="31" spans="1:30" ht="22.25" customHeight="1" x14ac:dyDescent="0.2">
      <c r="A31" s="16" t="s">
        <v>30</v>
      </c>
      <c r="B31" s="107">
        <f>'GHG energy - GHG Emissions (M t'!B31*3.664</f>
        <v>6.1884960000000007</v>
      </c>
      <c r="C31" s="108">
        <f>'GHG energy - GHG Emissions (M t'!C31*3.664</f>
        <v>5.305472</v>
      </c>
      <c r="D31" s="108">
        <f>'GHG energy - GHG Emissions (M t'!D31*3.664</f>
        <v>5.2102079999999997</v>
      </c>
      <c r="E31" s="108">
        <f>'GHG energy - GHG Emissions (M t'!E31*3.664</f>
        <v>4.9647199999999998</v>
      </c>
      <c r="F31" s="108">
        <f>'GHG energy - GHG Emissions (M t'!F31*3.664</f>
        <v>4.6899199999999999</v>
      </c>
      <c r="G31" s="108">
        <f>'GHG energy - GHG Emissions (M t'!G31*3.664</f>
        <v>4.7851840000000001</v>
      </c>
      <c r="H31" s="108">
        <f>'GHG energy - GHG Emissions (M t'!H31*3.664</f>
        <v>4.8657920000000008</v>
      </c>
      <c r="I31" s="108">
        <f>'GHG energy - GHG Emissions (M t'!I31*3.664</f>
        <v>5.0563199999999995</v>
      </c>
      <c r="J31" s="108">
        <f>'GHG energy - GHG Emissions (M t'!J31*3.664</f>
        <v>5.2651680000000001</v>
      </c>
      <c r="K31" s="108">
        <f>'GHG energy - GHG Emissions (M t'!K31*3.664</f>
        <v>3.9058240000000004</v>
      </c>
      <c r="L31" s="108">
        <f>'GHG energy - GHG Emissions (M t'!L31*3.664</f>
        <v>4.70824</v>
      </c>
      <c r="M31" s="108">
        <f>'GHG energy - GHG Emissions (M t'!M31*3.664</f>
        <v>4.5030560000000008</v>
      </c>
      <c r="N31" s="108">
        <f>'GHG energy - GHG Emissions (M t'!N31*3.664</f>
        <v>4.374816</v>
      </c>
      <c r="O31" s="108">
        <f>'GHG energy - GHG Emissions (M t'!O31*3.664</f>
        <v>4.5873280000000003</v>
      </c>
      <c r="P31" s="108">
        <f>'GHG energy - GHG Emissions (M t'!P31*3.664</f>
        <v>4.9940319999999998</v>
      </c>
      <c r="Q31" s="108">
        <f>'GHG energy - GHG Emissions (M t'!Q31*3.664</f>
        <v>5.00136</v>
      </c>
      <c r="R31" s="108">
        <f>'GHG energy - GHG Emissions (M t'!R31*3.664</f>
        <v>4.8584640000000006</v>
      </c>
      <c r="S31" s="108">
        <f>'GHG energy - GHG Emissions (M t'!S31*3.664</f>
        <v>8.4088799999999999</v>
      </c>
      <c r="T31" s="108">
        <f>'GHG energy - GHG Emissions (M t'!T31*3.664</f>
        <v>9.112368</v>
      </c>
      <c r="U31" s="108">
        <f>'GHG energy - GHG Emissions (M t'!U31*3.664</f>
        <v>7.8556160000000004</v>
      </c>
      <c r="V31" s="108">
        <f>'GHG energy - GHG Emissions (M t'!V31*3.664</f>
        <v>8.1963680000000014</v>
      </c>
      <c r="W31" s="108">
        <f>'GHG energy - GHG Emissions (M t'!W31*3.664</f>
        <v>9.6876160000000002</v>
      </c>
      <c r="X31" s="108">
        <f>'GHG energy - GHG Emissions (M t'!X31*3.664</f>
        <v>9.6436480000000007</v>
      </c>
      <c r="Y31" s="108">
        <f>'GHG energy - GHG Emissions (M t'!Y31*3.664</f>
        <v>7.7786720000000011</v>
      </c>
      <c r="Z31" s="108">
        <f>'GHG energy - GHG Emissions (M t'!Z31*3.664</f>
        <v>8.5829667177199696</v>
      </c>
      <c r="AA31" s="108">
        <f>'GHG energy - GHG Emissions (M t'!AA31*3.664</f>
        <v>9.1262817472132127</v>
      </c>
      <c r="AB31" s="19"/>
      <c r="AC31" s="20">
        <f t="shared" si="0"/>
        <v>0.47471724102483248</v>
      </c>
      <c r="AD31" s="19"/>
    </row>
    <row r="32" spans="1:30" ht="22.25" customHeight="1" x14ac:dyDescent="0.2">
      <c r="A32" s="16" t="s">
        <v>31</v>
      </c>
      <c r="B32" s="109">
        <f>'GHG energy - GHG Emissions (M t'!B32*3.664</f>
        <v>1.4839200000000001</v>
      </c>
      <c r="C32" s="110">
        <f>'GHG energy - GHG Emissions (M t'!C32*3.664</f>
        <v>1.509568</v>
      </c>
      <c r="D32" s="110">
        <f>'GHG energy - GHG Emissions (M t'!D32*3.664</f>
        <v>1.5278879999999999</v>
      </c>
      <c r="E32" s="110">
        <f>'GHG energy - GHG Emissions (M t'!E32*3.664</f>
        <v>1.5352159999999999</v>
      </c>
      <c r="F32" s="110">
        <f>'GHG energy - GHG Emissions (M t'!F32*3.664</f>
        <v>1.604832</v>
      </c>
      <c r="G32" s="110">
        <f>'GHG energy - GHG Emissions (M t'!G32*3.664</f>
        <v>1.5498719999999999</v>
      </c>
      <c r="H32" s="110">
        <f>'GHG energy - GHG Emissions (M t'!H32*3.664</f>
        <v>1.6158240000000001</v>
      </c>
      <c r="I32" s="110">
        <f>'GHG energy - GHG Emissions (M t'!I32*3.664</f>
        <v>1.53888</v>
      </c>
      <c r="J32" s="110">
        <f>'GHG energy - GHG Emissions (M t'!J32*3.664</f>
        <v>1.9492480000000001</v>
      </c>
      <c r="K32" s="110">
        <f>'GHG energy - GHG Emissions (M t'!K32*3.664</f>
        <v>1.8942880000000002</v>
      </c>
      <c r="L32" s="110">
        <f>'GHG energy - GHG Emissions (M t'!L32*3.664</f>
        <v>1.9748960000000002</v>
      </c>
      <c r="M32" s="110">
        <f>'GHG energy - GHG Emissions (M t'!M32*3.664</f>
        <v>2.2496960000000001</v>
      </c>
      <c r="N32" s="110">
        <f>'GHG energy - GHG Emissions (M t'!N32*3.664</f>
        <v>2.2057280000000001</v>
      </c>
      <c r="O32" s="110">
        <f>'GHG energy - GHG Emissions (M t'!O32*3.664</f>
        <v>2.377936</v>
      </c>
      <c r="P32" s="110">
        <f>'GHG energy - GHG Emissions (M t'!P32*3.664</f>
        <v>2.4438880000000003</v>
      </c>
      <c r="Q32" s="110">
        <f>'GHG energy - GHG Emissions (M t'!Q32*3.664</f>
        <v>2.7736480000000001</v>
      </c>
      <c r="R32" s="110">
        <f>'GHG energy - GHG Emissions (M t'!R32*3.664</f>
        <v>2.9971520000000003</v>
      </c>
      <c r="S32" s="110">
        <f>'GHG energy - GHG Emissions (M t'!S32*3.664</f>
        <v>3.4624800000000002</v>
      </c>
      <c r="T32" s="110">
        <f>'GHG energy - GHG Emissions (M t'!T32*3.664</f>
        <v>3.8948320000000001</v>
      </c>
      <c r="U32" s="110">
        <f>'GHG energy - GHG Emissions (M t'!U32*3.664</f>
        <v>4.649616</v>
      </c>
      <c r="V32" s="110">
        <f>'GHG energy - GHG Emissions (M t'!V32*3.664</f>
        <v>5.0086880000000003</v>
      </c>
      <c r="W32" s="110">
        <f>'GHG energy - GHG Emissions (M t'!W32*3.664</f>
        <v>5.2028799999999995</v>
      </c>
      <c r="X32" s="110">
        <f>'GHG energy - GHG Emissions (M t'!X32*3.664</f>
        <v>5.452032</v>
      </c>
      <c r="Y32" s="110">
        <f>'GHG energy - GHG Emissions (M t'!Y32*3.664</f>
        <v>5.56928</v>
      </c>
      <c r="Z32" s="110">
        <f>'GHG energy - GHG Emissions (M t'!Z32*3.664</f>
        <v>5.9100179333742773</v>
      </c>
      <c r="AA32" s="110">
        <f>'GHG energy - GHG Emissions (M t'!AA32*3.664</f>
        <v>5.9707065228110965</v>
      </c>
      <c r="AB32" s="19"/>
      <c r="AC32" s="23">
        <f t="shared" si="0"/>
        <v>3.0236040506301523</v>
      </c>
      <c r="AD32" s="19"/>
    </row>
    <row r="33" spans="1:30" ht="22.25" customHeight="1" x14ac:dyDescent="0.2">
      <c r="A33" s="16" t="s">
        <v>32</v>
      </c>
      <c r="B33" s="107">
        <f>'GHG energy - GHG Emissions (M t'!B33*3.664</f>
        <v>149.443568</v>
      </c>
      <c r="C33" s="108">
        <f>'GHG energy - GHG Emissions (M t'!C33*3.664</f>
        <v>179.58363199999999</v>
      </c>
      <c r="D33" s="108">
        <f>'GHG energy - GHG Emissions (M t'!D33*3.664</f>
        <v>202.41035200000002</v>
      </c>
      <c r="E33" s="108">
        <f>'GHG energy - GHG Emissions (M t'!E33*3.664</f>
        <v>218.422032</v>
      </c>
      <c r="F33" s="108">
        <f>'GHG energy - GHG Emissions (M t'!F33*3.664</f>
        <v>221.23232000000002</v>
      </c>
      <c r="G33" s="108">
        <f>'GHG energy - GHG Emissions (M t'!G33*3.664</f>
        <v>224.75708800000001</v>
      </c>
      <c r="H33" s="108">
        <f>'GHG energy - GHG Emissions (M t'!H33*3.664</f>
        <v>253.08347200000003</v>
      </c>
      <c r="I33" s="108">
        <f>'GHG energy - GHG Emissions (M t'!I33*3.664</f>
        <v>278.43102400000004</v>
      </c>
      <c r="J33" s="108">
        <f>'GHG energy - GHG Emissions (M t'!J33*3.664</f>
        <v>210.03880000000001</v>
      </c>
      <c r="K33" s="108">
        <f>'GHG energy - GHG Emissions (M t'!K33*3.664</f>
        <v>241.79102400000002</v>
      </c>
      <c r="L33" s="108">
        <f>'GHG energy - GHG Emissions (M t'!L33*3.664</f>
        <v>263.20344000000006</v>
      </c>
      <c r="M33" s="108">
        <f>'GHG energy - GHG Emissions (M t'!M33*3.664</f>
        <v>294.66620799999998</v>
      </c>
      <c r="N33" s="108">
        <f>'GHG energy - GHG Emissions (M t'!N33*3.664</f>
        <v>306.48627199999999</v>
      </c>
      <c r="O33" s="108">
        <f>'GHG energy - GHG Emissions (M t'!O33*3.664</f>
        <v>316.53296</v>
      </c>
      <c r="P33" s="108">
        <f>'GHG energy - GHG Emissions (M t'!P33*3.664</f>
        <v>337.35913599999998</v>
      </c>
      <c r="Q33" s="108">
        <f>'GHG energy - GHG Emissions (M t'!Q33*3.664</f>
        <v>341.71196800000001</v>
      </c>
      <c r="R33" s="108">
        <f>'GHG energy - GHG Emissions (M t'!R33*3.664</f>
        <v>344.83735999999999</v>
      </c>
      <c r="S33" s="108">
        <f>'GHG energy - GHG Emissions (M t'!S33*3.664</f>
        <v>375.23756800000001</v>
      </c>
      <c r="T33" s="108">
        <f>'GHG energy - GHG Emissions (M t'!T33*3.664</f>
        <v>416.21940799999999</v>
      </c>
      <c r="U33" s="108">
        <f>'GHG energy - GHG Emissions (M t'!U33*3.664</f>
        <v>446.04436800000002</v>
      </c>
      <c r="V33" s="108">
        <f>'GHG energy - GHG Emissions (M t'!V33*3.664</f>
        <v>428.40953600000006</v>
      </c>
      <c r="W33" s="108">
        <f>'GHG energy - GHG Emissions (M t'!W33*3.664</f>
        <v>572.91036799999995</v>
      </c>
      <c r="X33" s="108">
        <f>'GHG energy - GHG Emissions (M t'!X33*3.664</f>
        <v>599.04934400000002</v>
      </c>
      <c r="Y33" s="108">
        <f>'GHG energy - GHG Emissions (M t'!Y33*3.664</f>
        <v>478.972736</v>
      </c>
      <c r="Z33" s="108">
        <f>'GHG energy - GHG Emissions (M t'!Z33*3.664</f>
        <v>519.16702748741261</v>
      </c>
      <c r="AA33" s="108">
        <f>'GHG energy - GHG Emissions (M t'!AA33*3.664</f>
        <v>537.20373718380915</v>
      </c>
      <c r="AB33" s="19"/>
      <c r="AC33" s="20">
        <f t="shared" si="0"/>
        <v>2.5946929290647631</v>
      </c>
      <c r="AD33" s="19"/>
    </row>
    <row r="34" spans="1:30" ht="22.25" customHeight="1" x14ac:dyDescent="0.2">
      <c r="A34" s="16" t="s">
        <v>33</v>
      </c>
      <c r="B34" s="109">
        <f>'GHG energy - GHG Emissions (M t'!B34*3.664</f>
        <v>0.21251200000000001</v>
      </c>
      <c r="C34" s="110">
        <f>'GHG energy - GHG Emissions (M t'!C34*3.664</f>
        <v>0.23449600000000001</v>
      </c>
      <c r="D34" s="110">
        <f>'GHG energy - GHG Emissions (M t'!D34*3.664</f>
        <v>0.25648000000000004</v>
      </c>
      <c r="E34" s="110">
        <f>'GHG energy - GHG Emissions (M t'!E34*3.664</f>
        <v>0.25648000000000004</v>
      </c>
      <c r="F34" s="110">
        <f>'GHG energy - GHG Emissions (M t'!F34*3.664</f>
        <v>0.27479999999999999</v>
      </c>
      <c r="G34" s="110">
        <f>'GHG energy - GHG Emissions (M t'!G34*3.664</f>
        <v>0.34808</v>
      </c>
      <c r="H34" s="110">
        <f>'GHG energy - GHG Emissions (M t'!H34*3.664</f>
        <v>0.47632000000000002</v>
      </c>
      <c r="I34" s="110">
        <f>'GHG energy - GHG Emissions (M t'!I34*3.664</f>
        <v>0.6082240000000001</v>
      </c>
      <c r="J34" s="110">
        <f>'GHG energy - GHG Emissions (M t'!J34*3.664</f>
        <v>0.685168</v>
      </c>
      <c r="K34" s="110">
        <f>'GHG energy - GHG Emissions (M t'!K34*3.664</f>
        <v>0.92699200000000004</v>
      </c>
      <c r="L34" s="110">
        <f>'GHG energy - GHG Emissions (M t'!L34*3.664</f>
        <v>0.93798400000000004</v>
      </c>
      <c r="M34" s="110">
        <f>'GHG energy - GHG Emissions (M t'!M34*3.664</f>
        <v>0.87203200000000003</v>
      </c>
      <c r="N34" s="110">
        <f>'GHG energy - GHG Emissions (M t'!N34*3.664</f>
        <v>1.150496</v>
      </c>
      <c r="O34" s="110">
        <f>'GHG energy - GHG Emissions (M t'!O34*3.664</f>
        <v>1.0992</v>
      </c>
      <c r="P34" s="110">
        <f>'GHG energy - GHG Emissions (M t'!P34*3.664</f>
        <v>1.39232</v>
      </c>
      <c r="Q34" s="110">
        <f>'GHG energy - GHG Emissions (M t'!Q34*3.664</f>
        <v>1.4033120000000001</v>
      </c>
      <c r="R34" s="110">
        <f>'GHG energy - GHG Emissions (M t'!R34*3.664</f>
        <v>1.5498719999999999</v>
      </c>
      <c r="S34" s="110">
        <f>'GHG energy - GHG Emissions (M t'!S34*3.664</f>
        <v>0.90867200000000004</v>
      </c>
      <c r="T34" s="110">
        <f>'GHG energy - GHG Emissions (M t'!T34*3.664</f>
        <v>0.94531200000000004</v>
      </c>
      <c r="U34" s="110">
        <f>'GHG energy - GHG Emissions (M t'!U34*3.664</f>
        <v>1.2567520000000001</v>
      </c>
      <c r="V34" s="110">
        <f>'GHG energy - GHG Emissions (M t'!V34*3.664</f>
        <v>1.6378080000000002</v>
      </c>
      <c r="W34" s="110">
        <f>'GHG energy - GHG Emissions (M t'!W34*3.664</f>
        <v>1.6231520000000002</v>
      </c>
      <c r="X34" s="110">
        <f>'GHG energy - GHG Emissions (M t'!X34*3.664</f>
        <v>2.158096</v>
      </c>
      <c r="Y34" s="110">
        <f>'GHG energy - GHG Emissions (M t'!Y34*3.664</f>
        <v>2.172752</v>
      </c>
      <c r="Z34" s="110">
        <f>'GHG energy - GHG Emissions (M t'!Z34*3.664</f>
        <v>2.2626624223051666</v>
      </c>
      <c r="AA34" s="110">
        <f>'GHG energy - GHG Emissions (M t'!AA34*3.664</f>
        <v>2.2956182359111779</v>
      </c>
      <c r="AB34" s="19"/>
      <c r="AC34" s="23">
        <f t="shared" si="0"/>
        <v>9.8022993332667241</v>
      </c>
      <c r="AD34" s="19"/>
    </row>
    <row r="35" spans="1:30" ht="22.25" customHeight="1" x14ac:dyDescent="0.2">
      <c r="A35" s="16" t="s">
        <v>34</v>
      </c>
      <c r="B35" s="107">
        <f>'GHG energy - GHG Emissions (M t'!B35*3.664</f>
        <v>56.546512</v>
      </c>
      <c r="C35" s="108">
        <f>'GHG energy - GHG Emissions (M t'!C35*3.664</f>
        <v>68.535119999999992</v>
      </c>
      <c r="D35" s="108">
        <f>'GHG energy - GHG Emissions (M t'!D35*3.664</f>
        <v>75.236575999999999</v>
      </c>
      <c r="E35" s="108">
        <f>'GHG energy - GHG Emissions (M t'!E35*3.664</f>
        <v>91.647632000000016</v>
      </c>
      <c r="F35" s="108">
        <f>'GHG energy - GHG Emissions (M t'!F35*3.664</f>
        <v>93.933968000000007</v>
      </c>
      <c r="G35" s="108">
        <f>'GHG energy - GHG Emissions (M t'!G35*3.664</f>
        <v>121.03291200000001</v>
      </c>
      <c r="H35" s="108">
        <f>'GHG energy - GHG Emissions (M t'!H35*3.664</f>
        <v>125.27216</v>
      </c>
      <c r="I35" s="108">
        <f>'GHG energy - GHG Emissions (M t'!I35*3.664</f>
        <v>124.71889600000002</v>
      </c>
      <c r="J35" s="108">
        <f>'GHG energy - GHG Emissions (M t'!J35*3.664</f>
        <v>114.093296</v>
      </c>
      <c r="K35" s="108">
        <f>'GHG energy - GHG Emissions (M t'!K35*3.664</f>
        <v>107.84617600000001</v>
      </c>
      <c r="L35" s="108">
        <f>'GHG energy - GHG Emissions (M t'!L35*3.664</f>
        <v>125.631232</v>
      </c>
      <c r="M35" s="108">
        <f>'GHG energy - GHG Emissions (M t'!M35*3.664</f>
        <v>135.509376</v>
      </c>
      <c r="N35" s="108">
        <f>'GHG energy - GHG Emissions (M t'!N35*3.664</f>
        <v>133.633408</v>
      </c>
      <c r="O35" s="108">
        <f>'GHG energy - GHG Emissions (M t'!O35*3.664</f>
        <v>158.12724799999998</v>
      </c>
      <c r="P35" s="108">
        <f>'GHG energy - GHG Emissions (M t'!P35*3.664</f>
        <v>163.69286400000001</v>
      </c>
      <c r="Q35" s="108">
        <f>'GHG energy - GHG Emissions (M t'!Q35*3.664</f>
        <v>174.344112</v>
      </c>
      <c r="R35" s="108">
        <f>'GHG energy - GHG Emissions (M t'!R35*3.664</f>
        <v>167.56571199999999</v>
      </c>
      <c r="S35" s="108">
        <f>'GHG energy - GHG Emissions (M t'!S35*3.664</f>
        <v>184.66560000000001</v>
      </c>
      <c r="T35" s="108">
        <f>'GHG energy - GHG Emissions (M t'!T35*3.664</f>
        <v>203.86496</v>
      </c>
      <c r="U35" s="108">
        <f>'GHG energy - GHG Emissions (M t'!U35*3.664</f>
        <v>198.640096</v>
      </c>
      <c r="V35" s="108">
        <f>'GHG energy - GHG Emissions (M t'!V35*3.664</f>
        <v>218.29745600000001</v>
      </c>
      <c r="W35" s="108">
        <f>'GHG energy - GHG Emissions (M t'!W35*3.664</f>
        <v>220.22471999999999</v>
      </c>
      <c r="X35" s="108">
        <f>'GHG energy - GHG Emissions (M t'!X35*3.664</f>
        <v>218.52828800000003</v>
      </c>
      <c r="Y35" s="108">
        <f>'GHG energy - GHG Emissions (M t'!Y35*3.664</f>
        <v>236.31700800000002</v>
      </c>
      <c r="Z35" s="108">
        <f>'GHG energy - GHG Emissions (M t'!Z35*3.664</f>
        <v>238.91424584626452</v>
      </c>
      <c r="AA35" s="108">
        <f>'GHG energy - GHG Emissions (M t'!AA35*3.664</f>
        <v>248.73589087751654</v>
      </c>
      <c r="AB35" s="19"/>
      <c r="AC35" s="20">
        <f t="shared" si="0"/>
        <v>3.3987839758801841</v>
      </c>
      <c r="AD35" s="19"/>
    </row>
    <row r="36" spans="1:30" ht="22.25" customHeight="1" x14ac:dyDescent="0.2">
      <c r="A36" s="16" t="s">
        <v>35</v>
      </c>
      <c r="B36" s="109">
        <f>'GHG energy - GHG Emissions (M t'!B36*3.664</f>
        <v>4.2722239999999996</v>
      </c>
      <c r="C36" s="110">
        <f>'GHG energy - GHG Emissions (M t'!C36*3.664</f>
        <v>4.1769600000000002</v>
      </c>
      <c r="D36" s="110">
        <f>'GHG energy - GHG Emissions (M t'!D36*3.664</f>
        <v>4.884112</v>
      </c>
      <c r="E36" s="110">
        <f>'GHG energy - GHG Emissions (M t'!E36*3.664</f>
        <v>5.3384480000000005</v>
      </c>
      <c r="F36" s="110">
        <f>'GHG energy - GHG Emissions (M t'!F36*3.664</f>
        <v>6.2397920000000004</v>
      </c>
      <c r="G36" s="110">
        <f>'GHG energy - GHG Emissions (M t'!G36*3.664</f>
        <v>6.9542719999999996</v>
      </c>
      <c r="H36" s="110">
        <f>'GHG energy - GHG Emissions (M t'!H36*3.664</f>
        <v>7.2510560000000011</v>
      </c>
      <c r="I36" s="110">
        <f>'GHG energy - GHG Emissions (M t'!I36*3.664</f>
        <v>7.4928800000000004</v>
      </c>
      <c r="J36" s="110">
        <f>'GHG energy - GHG Emissions (M t'!J36*3.664</f>
        <v>8.0717920000000003</v>
      </c>
      <c r="K36" s="110">
        <f>'GHG energy - GHG Emissions (M t'!K36*3.664</f>
        <v>8.9621440000000003</v>
      </c>
      <c r="L36" s="110">
        <f>'GHG energy - GHG Emissions (M t'!L36*3.664</f>
        <v>10.079663999999999</v>
      </c>
      <c r="M36" s="110">
        <f>'GHG energy - GHG Emissions (M t'!M36*3.664</f>
        <v>8.7166560000000004</v>
      </c>
      <c r="N36" s="110">
        <f>'GHG energy - GHG Emissions (M t'!N36*3.664</f>
        <v>9.2003040000000009</v>
      </c>
      <c r="O36" s="110">
        <f>'GHG energy - GHG Emissions (M t'!O36*3.664</f>
        <v>9.8378399999999999</v>
      </c>
      <c r="P36" s="110">
        <f>'GHG energy - GHG Emissions (M t'!P36*3.664</f>
        <v>12.424624</v>
      </c>
      <c r="Q36" s="110">
        <f>'GHG energy - GHG Emissions (M t'!Q36*3.664</f>
        <v>11.589231999999999</v>
      </c>
      <c r="R36" s="110">
        <f>'GHG energy - GHG Emissions (M t'!R36*3.664</f>
        <v>12.838656</v>
      </c>
      <c r="S36" s="110">
        <f>'GHG energy - GHG Emissions (M t'!S36*3.664</f>
        <v>12.864304000000001</v>
      </c>
      <c r="T36" s="110">
        <f>'GHG energy - GHG Emissions (M t'!T36*3.664</f>
        <v>9.7938720000000004</v>
      </c>
      <c r="U36" s="110">
        <f>'GHG energy - GHG Emissions (M t'!U36*3.664</f>
        <v>10.222560000000001</v>
      </c>
      <c r="V36" s="110">
        <f>'GHG energy - GHG Emissions (M t'!V36*3.664</f>
        <v>12.505231999999999</v>
      </c>
      <c r="W36" s="110">
        <f>'GHG energy - GHG Emissions (M t'!W36*3.664</f>
        <v>14.285936000000001</v>
      </c>
      <c r="X36" s="110">
        <f>'GHG energy - GHG Emissions (M t'!X36*3.664</f>
        <v>12.922928000000001</v>
      </c>
      <c r="Y36" s="110">
        <f>'GHG energy - GHG Emissions (M t'!Y36*3.664</f>
        <v>12.593168</v>
      </c>
      <c r="Z36" s="110">
        <f>'GHG energy - GHG Emissions (M t'!Z36*3.664</f>
        <v>13.647285123481726</v>
      </c>
      <c r="AA36" s="110">
        <f>'GHG energy - GHG Emissions (M t'!AA36*3.664</f>
        <v>14.153024493913486</v>
      </c>
      <c r="AB36" s="19"/>
      <c r="AC36" s="23">
        <f t="shared" si="0"/>
        <v>2.3128001935089282</v>
      </c>
      <c r="AD36" s="19"/>
    </row>
    <row r="37" spans="1:30" ht="22.25" customHeight="1" x14ac:dyDescent="0.2">
      <c r="A37" s="16" t="s">
        <v>36</v>
      </c>
      <c r="B37" s="107">
        <f>'GHG energy - GHG Emissions (M t'!B37*3.664</f>
        <v>41.729295999999998</v>
      </c>
      <c r="C37" s="108">
        <f>'GHG energy - GHG Emissions (M t'!C37*3.664</f>
        <v>43.894720000000007</v>
      </c>
      <c r="D37" s="108">
        <f>'GHG energy - GHG Emissions (M t'!D37*3.664</f>
        <v>48.712879999999998</v>
      </c>
      <c r="E37" s="108">
        <f>'GHG energy - GHG Emissions (M t'!E37*3.664</f>
        <v>49.442016000000002</v>
      </c>
      <c r="F37" s="108">
        <f>'GHG energy - GHG Emissions (M t'!F37*3.664</f>
        <v>54.754816000000005</v>
      </c>
      <c r="G37" s="108">
        <f>'GHG energy - GHG Emissions (M t'!G37*3.664</f>
        <v>60.661184000000006</v>
      </c>
      <c r="H37" s="108">
        <f>'GHG energy - GHG Emissions (M t'!H37*3.664</f>
        <v>62.112128000000006</v>
      </c>
      <c r="I37" s="108">
        <f>'GHG energy - GHG Emissions (M t'!I37*3.664</f>
        <v>71.099920000000012</v>
      </c>
      <c r="J37" s="108">
        <f>'GHG energy - GHG Emissions (M t'!J37*3.664</f>
        <v>69.183648000000005</v>
      </c>
      <c r="K37" s="108">
        <f>'GHG energy - GHG Emissions (M t'!K37*3.664</f>
        <v>69.103040000000007</v>
      </c>
      <c r="L37" s="108">
        <f>'GHG energy - GHG Emissions (M t'!L37*3.664</f>
        <v>73.247023999999996</v>
      </c>
      <c r="M37" s="108">
        <f>'GHG energy - GHG Emissions (M t'!M37*3.664</f>
        <v>70.99366400000001</v>
      </c>
      <c r="N37" s="108">
        <f>'GHG energy - GHG Emissions (M t'!N37*3.664</f>
        <v>71.27945600000001</v>
      </c>
      <c r="O37" s="108">
        <f>'GHG energy - GHG Emissions (M t'!O37*3.664</f>
        <v>71.473648000000011</v>
      </c>
      <c r="P37" s="108">
        <f>'GHG energy - GHG Emissions (M t'!P37*3.664</f>
        <v>74.005471999999997</v>
      </c>
      <c r="Q37" s="108">
        <f>'GHG energy - GHG Emissions (M t'!Q37*3.664</f>
        <v>74.771248</v>
      </c>
      <c r="R37" s="108">
        <f>'GHG energy - GHG Emissions (M t'!R37*3.664</f>
        <v>67.637440000000012</v>
      </c>
      <c r="S37" s="108">
        <f>'GHG energy - GHG Emissions (M t'!S37*3.664</f>
        <v>72.111184000000009</v>
      </c>
      <c r="T37" s="108">
        <f>'GHG energy - GHG Emissions (M t'!T37*3.664</f>
        <v>78.794319999999999</v>
      </c>
      <c r="U37" s="108">
        <f>'GHG energy - GHG Emissions (M t'!U37*3.664</f>
        <v>77.504592000000002</v>
      </c>
      <c r="V37" s="108">
        <f>'GHG energy - GHG Emissions (M t'!V37*3.664</f>
        <v>84.850912000000008</v>
      </c>
      <c r="W37" s="108">
        <f>'GHG energy - GHG Emissions (M t'!W37*3.664</f>
        <v>85.514095999999995</v>
      </c>
      <c r="X37" s="108">
        <f>'GHG energy - GHG Emissions (M t'!X37*3.664</f>
        <v>91.244591999999997</v>
      </c>
      <c r="Y37" s="108">
        <f>'GHG energy - GHG Emissions (M t'!Y37*3.664</f>
        <v>98.158559999999994</v>
      </c>
      <c r="Z37" s="108">
        <f>'GHG energy - GHG Emissions (M t'!Z37*3.664</f>
        <v>104.19621455738172</v>
      </c>
      <c r="AA37" s="108">
        <f>'GHG energy - GHG Emissions (M t'!AA37*3.664</f>
        <v>113.28358759666072</v>
      </c>
      <c r="AB37" s="19"/>
      <c r="AC37" s="20">
        <f t="shared" si="0"/>
        <v>1.7147255874304885</v>
      </c>
      <c r="AD37" s="19"/>
    </row>
    <row r="38" spans="1:30" ht="22.25" customHeight="1" x14ac:dyDescent="0.2">
      <c r="A38" s="16" t="s">
        <v>37</v>
      </c>
      <c r="B38" s="109">
        <f>'GHG energy - GHG Emissions (M t'!B38*3.664</f>
        <v>46.902864000000001</v>
      </c>
      <c r="C38" s="110">
        <f>'GHG energy - GHG Emissions (M t'!C38*3.664</f>
        <v>47.386512000000003</v>
      </c>
      <c r="D38" s="110">
        <f>'GHG energy - GHG Emissions (M t'!D38*3.664</f>
        <v>50.226112000000001</v>
      </c>
      <c r="E38" s="110">
        <f>'GHG energy - GHG Emissions (M t'!E38*3.664</f>
        <v>54.582608</v>
      </c>
      <c r="F38" s="110">
        <f>'GHG energy - GHG Emissions (M t'!F38*3.664</f>
        <v>65.314464000000001</v>
      </c>
      <c r="G38" s="110">
        <f>'GHG energy - GHG Emissions (M t'!G38*3.664</f>
        <v>47.071407999999998</v>
      </c>
      <c r="H38" s="110">
        <f>'GHG energy - GHG Emissions (M t'!H38*3.664</f>
        <v>55.260448000000004</v>
      </c>
      <c r="I38" s="110">
        <f>'GHG energy - GHG Emissions (M t'!I38*3.664</f>
        <v>69.183648000000005</v>
      </c>
      <c r="J38" s="110">
        <f>'GHG energy - GHG Emissions (M t'!J38*3.664</f>
        <v>57.246336000000007</v>
      </c>
      <c r="K38" s="110">
        <f>'GHG energy - GHG Emissions (M t'!K38*3.664</f>
        <v>50.028255999999999</v>
      </c>
      <c r="L38" s="110">
        <f>'GHG energy - GHG Emissions (M t'!L38*3.664</f>
        <v>48.965696000000001</v>
      </c>
      <c r="M38" s="110">
        <f>'GHG energy - GHG Emissions (M t'!M38*3.664</f>
        <v>49.500640000000004</v>
      </c>
      <c r="N38" s="110">
        <f>'GHG energy - GHG Emissions (M t'!N38*3.664</f>
        <v>47.192320000000002</v>
      </c>
      <c r="O38" s="110">
        <f>'GHG energy - GHG Emissions (M t'!O38*3.664</f>
        <v>31.107360000000003</v>
      </c>
      <c r="P38" s="110">
        <f>'GHG energy - GHG Emissions (M t'!P38*3.664</f>
        <v>28.450960000000002</v>
      </c>
      <c r="Q38" s="110">
        <f>'GHG energy - GHG Emissions (M t'!Q38*3.664</f>
        <v>30.334256</v>
      </c>
      <c r="R38" s="110">
        <f>'GHG energy - GHG Emissions (M t'!R38*3.664</f>
        <v>30.773936000000006</v>
      </c>
      <c r="S38" s="110">
        <f>'GHG energy - GHG Emissions (M t'!S38*3.664</f>
        <v>19.910176</v>
      </c>
      <c r="T38" s="110">
        <f>'GHG energy - GHG Emissions (M t'!T38*3.664</f>
        <v>36.105056000000005</v>
      </c>
      <c r="U38" s="110">
        <f>'GHG energy - GHG Emissions (M t'!U38*3.664</f>
        <v>36.988080000000004</v>
      </c>
      <c r="V38" s="110">
        <f>'GHG energy - GHG Emissions (M t'!V38*3.664</f>
        <v>43.909376000000002</v>
      </c>
      <c r="W38" s="110">
        <f>'GHG energy - GHG Emissions (M t'!W38*3.664</f>
        <v>38.296128000000003</v>
      </c>
      <c r="X38" s="110">
        <f>'GHG energy - GHG Emissions (M t'!X38*3.664</f>
        <v>54.582608</v>
      </c>
      <c r="Y38" s="110">
        <f>'GHG energy - GHG Emissions (M t'!Y38*3.664</f>
        <v>50.515568000000002</v>
      </c>
      <c r="Z38" s="110">
        <f>'GHG energy - GHG Emissions (M t'!Z38*3.664</f>
        <v>52.679234348970752</v>
      </c>
      <c r="AA38" s="110">
        <f>'GHG energy - GHG Emissions (M t'!AA38*3.664</f>
        <v>55.055585043274313</v>
      </c>
      <c r="AB38" s="19"/>
      <c r="AC38" s="23">
        <f t="shared" si="0"/>
        <v>0.173821390592999</v>
      </c>
      <c r="AD38" s="19"/>
    </row>
    <row r="39" spans="1:30" ht="22.25" customHeight="1" x14ac:dyDescent="0.2">
      <c r="A39" s="16" t="s">
        <v>38</v>
      </c>
      <c r="B39" s="107">
        <f>'GHG energy - GHG Emissions (M t'!B39*3.664</f>
        <v>90.731632000000005</v>
      </c>
      <c r="C39" s="108">
        <f>'GHG energy - GHG Emissions (M t'!C39*3.664</f>
        <v>99.701104000000001</v>
      </c>
      <c r="D39" s="108">
        <f>'GHG energy - GHG Emissions (M t'!D39*3.664</f>
        <v>109.68916800000001</v>
      </c>
      <c r="E39" s="108">
        <f>'GHG energy - GHG Emissions (M t'!E39*3.664</f>
        <v>124.84713599999999</v>
      </c>
      <c r="F39" s="108">
        <f>'GHG energy - GHG Emissions (M t'!F39*3.664</f>
        <v>139.04513599999999</v>
      </c>
      <c r="G39" s="108">
        <f>'GHG energy - GHG Emissions (M t'!G39*3.664</f>
        <v>161.02180800000002</v>
      </c>
      <c r="H39" s="108">
        <f>'GHG energy - GHG Emissions (M t'!H39*3.664</f>
        <v>180.107584</v>
      </c>
      <c r="I39" s="108">
        <f>'GHG energy - GHG Emissions (M t'!I39*3.664</f>
        <v>185.76480000000001</v>
      </c>
      <c r="J39" s="108">
        <f>'GHG energy - GHG Emissions (M t'!J39*3.664</f>
        <v>164.21315200000001</v>
      </c>
      <c r="K39" s="108">
        <f>'GHG energy - GHG Emissions (M t'!K39*3.664</f>
        <v>175.98192</v>
      </c>
      <c r="L39" s="108">
        <f>'GHG energy - GHG Emissions (M t'!L39*3.664</f>
        <v>181.122512</v>
      </c>
      <c r="M39" s="108">
        <f>'GHG energy - GHG Emissions (M t'!M39*3.664</f>
        <v>194.44115199999999</v>
      </c>
      <c r="N39" s="108">
        <f>'GHG energy - GHG Emissions (M t'!N39*3.664</f>
        <v>208.15184000000002</v>
      </c>
      <c r="O39" s="108">
        <f>'GHG energy - GHG Emissions (M t'!O39*3.664</f>
        <v>224.39068800000001</v>
      </c>
      <c r="P39" s="108">
        <f>'GHG energy - GHG Emissions (M t'!P39*3.664</f>
        <v>242.98915199999999</v>
      </c>
      <c r="Q39" s="108">
        <f>'GHG energy - GHG Emissions (M t'!Q39*3.664</f>
        <v>247.26504</v>
      </c>
      <c r="R39" s="108">
        <f>'GHG energy - GHG Emissions (M t'!R39*3.664</f>
        <v>254.81288000000001</v>
      </c>
      <c r="S39" s="108">
        <f>'GHG energy - GHG Emissions (M t'!S39*3.664</f>
        <v>255.09500800000001</v>
      </c>
      <c r="T39" s="108">
        <f>'GHG energy - GHG Emissions (M t'!T39*3.664</f>
        <v>255.149968</v>
      </c>
      <c r="U39" s="108">
        <f>'GHG energy - GHG Emissions (M t'!U39*3.664</f>
        <v>270.198016</v>
      </c>
      <c r="V39" s="108">
        <f>'GHG energy - GHG Emissions (M t'!V39*3.664</f>
        <v>288.35313600000001</v>
      </c>
      <c r="W39" s="108">
        <f>'GHG energy - GHG Emissions (M t'!W39*3.664</f>
        <v>290.10452800000002</v>
      </c>
      <c r="X39" s="108">
        <f>'GHG energy - GHG Emissions (M t'!X39*3.664</f>
        <v>304.97304000000003</v>
      </c>
      <c r="Y39" s="108">
        <f>'GHG energy - GHG Emissions (M t'!Y39*3.664</f>
        <v>302.86990400000002</v>
      </c>
      <c r="Z39" s="108">
        <f>'GHG energy - GHG Emissions (M t'!Z39*3.664</f>
        <v>309.35708678964949</v>
      </c>
      <c r="AA39" s="108">
        <f>'GHG energy - GHG Emissions (M t'!AA39*3.664</f>
        <v>312.29380174301974</v>
      </c>
      <c r="AB39" s="19"/>
      <c r="AC39" s="20">
        <f t="shared" si="0"/>
        <v>2.4419506720987862</v>
      </c>
      <c r="AD39" s="19"/>
    </row>
    <row r="40" spans="1:30" ht="22.25" customHeight="1" x14ac:dyDescent="0.2">
      <c r="A40" s="16" t="s">
        <v>39</v>
      </c>
      <c r="B40" s="109"/>
      <c r="C40" s="110"/>
      <c r="D40" s="110"/>
      <c r="E40" s="110"/>
      <c r="F40" s="110"/>
      <c r="G40" s="110"/>
      <c r="H40" s="110"/>
      <c r="I40" s="110"/>
      <c r="J40" s="110"/>
      <c r="K40" s="110"/>
      <c r="L40" s="110"/>
      <c r="M40" s="110"/>
      <c r="N40" s="110">
        <f>'GHG energy - GHG Emissions (M t'!N40*3.664</f>
        <v>0.161216</v>
      </c>
      <c r="O40" s="110">
        <f>'GHG energy - GHG Emissions (M t'!O40*3.664</f>
        <v>0.161216</v>
      </c>
      <c r="P40" s="110">
        <f>'GHG energy - GHG Emissions (M t'!P40*3.664</f>
        <v>0.175872</v>
      </c>
      <c r="Q40" s="110">
        <f>'GHG energy - GHG Emissions (M t'!Q40*3.664</f>
        <v>0.175872</v>
      </c>
      <c r="R40" s="110">
        <f>'GHG energy - GHG Emissions (M t'!R40*3.664</f>
        <v>0.179536</v>
      </c>
      <c r="S40" s="110">
        <f>'GHG energy - GHG Emissions (M t'!S40*3.664</f>
        <v>0.18320000000000003</v>
      </c>
      <c r="T40" s="110">
        <f>'GHG energy - GHG Emissions (M t'!T40*3.664</f>
        <v>0.20152</v>
      </c>
      <c r="U40" s="110">
        <f>'GHG energy - GHG Emissions (M t'!U40*3.664</f>
        <v>0.22716800000000001</v>
      </c>
      <c r="V40" s="110">
        <f>'GHG energy - GHG Emissions (M t'!V40*3.664</f>
        <v>0.23449600000000001</v>
      </c>
      <c r="W40" s="110">
        <f>'GHG energy - GHG Emissions (M t'!W40*3.664</f>
        <v>0.24548800000000001</v>
      </c>
      <c r="X40" s="110">
        <f>'GHG energy - GHG Emissions (M t'!X40*3.664</f>
        <v>0.29311999999999999</v>
      </c>
      <c r="Y40" s="110">
        <f>'GHG energy - GHG Emissions (M t'!Y40*3.664</f>
        <v>0.43968000000000002</v>
      </c>
      <c r="Z40" s="110">
        <f>'GHG energy - GHG Emissions (M t'!Z40*3.664</f>
        <v>0.46932169109697708</v>
      </c>
      <c r="AA40" s="110">
        <f>'GHG energy - GHG Emissions (M t'!AA40*3.664</f>
        <v>0.47431802435248749</v>
      </c>
      <c r="AB40" s="19"/>
      <c r="AC40" s="23">
        <f>(AA40-N40)/N40</f>
        <v>1.9421274833297406</v>
      </c>
      <c r="AD40" s="19"/>
    </row>
    <row r="41" spans="1:30" ht="22.25" customHeight="1" x14ac:dyDescent="0.2">
      <c r="A41" s="16" t="s">
        <v>40</v>
      </c>
      <c r="B41" s="107">
        <f>'GHG energy - GHG Emissions (M t'!B41*3.664</f>
        <v>21.390432000000001</v>
      </c>
      <c r="C41" s="108">
        <f>'GHG energy - GHG Emissions (M t'!C41*3.664</f>
        <v>21.434400000000007</v>
      </c>
      <c r="D41" s="108">
        <f>'GHG energy - GHG Emissions (M t'!D41*3.664</f>
        <v>21.460048</v>
      </c>
      <c r="E41" s="108">
        <f>'GHG energy - GHG Emissions (M t'!E41*3.664</f>
        <v>22.987936000000001</v>
      </c>
      <c r="F41" s="108">
        <f>'GHG energy - GHG Emissions (M t'!F41*3.664</f>
        <v>26.208591999999999</v>
      </c>
      <c r="G41" s="108">
        <f>'GHG energy - GHG Emissions (M t'!G41*3.664</f>
        <v>29.066511999999999</v>
      </c>
      <c r="H41" s="108">
        <f>'GHG energy - GHG Emissions (M t'!H41*3.664</f>
        <v>34.639456000000003</v>
      </c>
      <c r="I41" s="108">
        <f>'GHG energy - GHG Emissions (M t'!I41*3.664</f>
        <v>45.063535999999999</v>
      </c>
      <c r="J41" s="108">
        <f>'GHG energy - GHG Emissions (M t'!J41*3.664</f>
        <v>47.474448000000002</v>
      </c>
      <c r="K41" s="108">
        <f>'GHG energy - GHG Emissions (M t'!K41*3.664</f>
        <v>47.653984000000001</v>
      </c>
      <c r="L41" s="108">
        <f>'GHG energy - GHG Emissions (M t'!L41*3.664</f>
        <v>53.600656000000001</v>
      </c>
      <c r="M41" s="108">
        <f>'GHG energy - GHG Emissions (M t'!M41*3.664</f>
        <v>61.089871999999993</v>
      </c>
      <c r="N41" s="108">
        <f>'GHG energy - GHG Emissions (M t'!N41*3.664</f>
        <v>70.748176000000001</v>
      </c>
      <c r="O41" s="108">
        <f>'GHG energy - GHG Emissions (M t'!O41*3.664</f>
        <v>78.702719999999999</v>
      </c>
      <c r="P41" s="108">
        <f>'GHG energy - GHG Emissions (M t'!P41*3.664</f>
        <v>90.475152000000008</v>
      </c>
      <c r="Q41" s="108">
        <f>'GHG energy - GHG Emissions (M t'!Q41*3.664</f>
        <v>98.063296000000008</v>
      </c>
      <c r="R41" s="108">
        <f>'GHG energy - GHG Emissions (M t'!R41*3.664</f>
        <v>102.661616</v>
      </c>
      <c r="S41" s="108">
        <f>'GHG energy - GHG Emissions (M t'!S41*3.664</f>
        <v>104.786736</v>
      </c>
      <c r="T41" s="108">
        <f>'GHG energy - GHG Emissions (M t'!T41*3.664</f>
        <v>117.896528</v>
      </c>
      <c r="U41" s="108">
        <f>'GHG energy - GHG Emissions (M t'!U41*3.664</f>
        <v>134.80588800000001</v>
      </c>
      <c r="V41" s="108">
        <f>'GHG energy - GHG Emissions (M t'!V41*3.664</f>
        <v>147.21952000000002</v>
      </c>
      <c r="W41" s="108">
        <f>'GHG energy - GHG Emissions (M t'!W41*3.664</f>
        <v>161.75460799999999</v>
      </c>
      <c r="X41" s="108">
        <f>'GHG energy - GHG Emissions (M t'!X41*3.664</f>
        <v>158.10159999999999</v>
      </c>
      <c r="Y41" s="108">
        <f>'GHG energy - GHG Emissions (M t'!Y41*3.664</f>
        <v>152.49934400000001</v>
      </c>
      <c r="Z41" s="108">
        <f>'GHG energy - GHG Emissions (M t'!Z41*3.664</f>
        <v>168.39935914811034</v>
      </c>
      <c r="AA41" s="108">
        <f>'GHG energy - GHG Emissions (M t'!AA41*3.664</f>
        <v>184.210458320887</v>
      </c>
      <c r="AB41" s="19"/>
      <c r="AC41" s="20">
        <f t="shared" ref="AC41:AC55" si="1">(AA41-B41)/B41</f>
        <v>7.611815709046315</v>
      </c>
      <c r="AD41" s="19"/>
    </row>
    <row r="42" spans="1:30" ht="22.25" customHeight="1" x14ac:dyDescent="0.2">
      <c r="A42" s="24" t="s">
        <v>41</v>
      </c>
      <c r="B42" s="112">
        <f>'GHG energy - GHG Emissions (M t'!B42*3.664</f>
        <v>744.29773338759503</v>
      </c>
      <c r="C42" s="113">
        <f>'GHG energy - GHG Emissions (M t'!C42*3.664</f>
        <v>767.20347196671571</v>
      </c>
      <c r="D42" s="113">
        <f>'GHG energy - GHG Emissions (M t'!D42*3.664</f>
        <v>833.45740799999999</v>
      </c>
      <c r="E42" s="113">
        <f>'GHG energy - GHG Emissions (M t'!E42*3.664</f>
        <v>887.29622400000005</v>
      </c>
      <c r="F42" s="113">
        <f>'GHG energy - GHG Emissions (M t'!F42*3.664</f>
        <v>901.51620800000001</v>
      </c>
      <c r="G42" s="113">
        <f>'GHG energy - GHG Emissions (M t'!G42*3.664</f>
        <v>848.9817760000002</v>
      </c>
      <c r="H42" s="113">
        <f>'GHG energy - GHG Emissions (M t'!H42*3.664</f>
        <v>851.07025599999997</v>
      </c>
      <c r="I42" s="113">
        <f>'GHG energy - GHG Emissions (M t'!I42*3.664</f>
        <v>833.27054399999997</v>
      </c>
      <c r="J42" s="113">
        <f>'GHG energy - GHG Emissions (M t'!J42*3.664</f>
        <v>878.32308799999998</v>
      </c>
      <c r="K42" s="113">
        <f>'GHG energy - GHG Emissions (M t'!K42*3.664</f>
        <v>893.29785599999991</v>
      </c>
      <c r="L42" s="113">
        <f>'GHG energy - GHG Emissions (M t'!L42*3.664</f>
        <v>1028.0084800000002</v>
      </c>
      <c r="M42" s="113">
        <f>'GHG energy - GHG Emissions (M t'!M42*3.664</f>
        <v>1016.0235359999999</v>
      </c>
      <c r="N42" s="113">
        <f>'GHG energy - GHG Emissions (M t'!N42*3.664</f>
        <v>1035.2668639999999</v>
      </c>
      <c r="O42" s="113">
        <f>'GHG energy - GHG Emissions (M t'!O42*3.664</f>
        <v>1110.1150560000001</v>
      </c>
      <c r="P42" s="113">
        <f>'GHG energy - GHG Emissions (M t'!P42*3.664</f>
        <v>1213.8648799999999</v>
      </c>
      <c r="Q42" s="113">
        <f>'GHG energy - GHG Emissions (M t'!Q42*3.664</f>
        <v>1254.1762079999999</v>
      </c>
      <c r="R42" s="113">
        <f>'GHG energy - GHG Emissions (M t'!R42*3.664</f>
        <v>1343.7610080000002</v>
      </c>
      <c r="S42" s="113">
        <f>'GHG energy - GHG Emissions (M t'!S42*3.664</f>
        <v>1316.5887839999998</v>
      </c>
      <c r="T42" s="113">
        <f>'GHG energy - GHG Emissions (M t'!T42*3.664</f>
        <v>1437.101408</v>
      </c>
      <c r="U42" s="113">
        <f>'GHG energy - GHG Emissions (M t'!U42*3.664</f>
        <v>1491.7389759999999</v>
      </c>
      <c r="V42" s="113">
        <f>'GHG energy - GHG Emissions (M t'!V42*3.664</f>
        <v>1577.3739840000001</v>
      </c>
      <c r="W42" s="113">
        <f>'GHG energy - GHG Emissions (M t'!W42*3.664</f>
        <v>1613.5523200000002</v>
      </c>
      <c r="X42" s="113">
        <f>'GHG energy - GHG Emissions (M t'!X42*3.664</f>
        <v>1745.9253120000003</v>
      </c>
      <c r="Y42" s="113">
        <f>'GHG energy - GHG Emissions (M t'!Y42*3.664</f>
        <v>1713.4476160000002</v>
      </c>
      <c r="Z42" s="113">
        <f>'GHG energy - GHG Emissions (M t'!Z42*3.664</f>
        <v>1776.5778899150182</v>
      </c>
      <c r="AA42" s="113">
        <f>'GHG energy - GHG Emissions (M t'!AA42*3.664</f>
        <v>1836.6586541102938</v>
      </c>
      <c r="AB42" s="19"/>
      <c r="AC42" s="27">
        <f t="shared" si="1"/>
        <v>1.4676397249672246</v>
      </c>
      <c r="AD42" s="19"/>
    </row>
    <row r="43" spans="1:30" ht="22.25" customHeight="1" x14ac:dyDescent="0.2">
      <c r="A43" s="16" t="s">
        <v>42</v>
      </c>
      <c r="B43" s="107">
        <f>'GHG energy - GHG Emissions (M t'!B43*3.664</f>
        <v>6.1792245751679253</v>
      </c>
      <c r="C43" s="108">
        <f>'GHG energy - GHG Emissions (M t'!C43*3.664</f>
        <v>5.955904636125716</v>
      </c>
      <c r="D43" s="108">
        <f>'GHG energy - GHG Emissions (M t'!D43*3.664</f>
        <v>5.5143199999999997</v>
      </c>
      <c r="E43" s="108">
        <f>'GHG energy - GHG Emissions (M t'!E43*3.664</f>
        <v>2.5538080000000005</v>
      </c>
      <c r="F43" s="108">
        <f>'GHG energy - GHG Emissions (M t'!F43*3.664</f>
        <v>2.7040320000000002</v>
      </c>
      <c r="G43" s="108">
        <f>'GHG energy - GHG Emissions (M t'!G43*3.664</f>
        <v>3.4075200000000003</v>
      </c>
      <c r="H43" s="108">
        <f>'GHG energy - GHG Emissions (M t'!H43*3.664</f>
        <v>2.5611360000000003</v>
      </c>
      <c r="I43" s="108">
        <f>'GHG energy - GHG Emissions (M t'!I43*3.664</f>
        <v>3.2316480000000003</v>
      </c>
      <c r="J43" s="108">
        <f>'GHG energy - GHG Emissions (M t'!J43*3.664</f>
        <v>3.3598880000000002</v>
      </c>
      <c r="K43" s="108">
        <f>'GHG energy - GHG Emissions (M t'!K43*3.664</f>
        <v>3.0118080000000003</v>
      </c>
      <c r="L43" s="108">
        <f>'GHG energy - GHG Emissions (M t'!L43*3.664</f>
        <v>3.4624800000000002</v>
      </c>
      <c r="M43" s="108">
        <f>'GHG energy - GHG Emissions (M t'!M43*3.664</f>
        <v>3.5394239999999999</v>
      </c>
      <c r="N43" s="108">
        <f>'GHG energy - GHG Emissions (M t'!N43*3.664</f>
        <v>3.0411200000000003</v>
      </c>
      <c r="O43" s="108">
        <f>'GHG energy - GHG Emissions (M t'!O43*3.664</f>
        <v>3.4258400000000004</v>
      </c>
      <c r="P43" s="108">
        <f>'GHG energy - GHG Emissions (M t'!P43*3.664</f>
        <v>3.6420159999999999</v>
      </c>
      <c r="Q43" s="108">
        <f>'GHG energy - GHG Emissions (M t'!Q43*3.664</f>
        <v>4.3491680000000006</v>
      </c>
      <c r="R43" s="108">
        <f>'GHG energy - GHG Emissions (M t'!R43*3.664</f>
        <v>4.3784800000000006</v>
      </c>
      <c r="S43" s="108">
        <f>'GHG energy - GHG Emissions (M t'!S43*3.664</f>
        <v>5.059984</v>
      </c>
      <c r="T43" s="108">
        <f>'GHG energy - GHG Emissions (M t'!T43*3.664</f>
        <v>5.5546240000000004</v>
      </c>
      <c r="U43" s="108">
        <f>'GHG energy - GHG Emissions (M t'!U43*3.664</f>
        <v>4.3564960000000008</v>
      </c>
      <c r="V43" s="108">
        <f>'GHG energy - GHG Emissions (M t'!V43*3.664</f>
        <v>4.2135999999999996</v>
      </c>
      <c r="W43" s="108">
        <f>'GHG energy - GHG Emissions (M t'!W43*3.664</f>
        <v>4.913424</v>
      </c>
      <c r="X43" s="108">
        <f>'GHG energy - GHG Emissions (M t'!X43*3.664</f>
        <v>5.6901919999999997</v>
      </c>
      <c r="Y43" s="108">
        <f>'GHG energy - GHG Emissions (M t'!Y43*3.664</f>
        <v>5.4923360000000008</v>
      </c>
      <c r="Z43" s="108">
        <f>'GHG energy - GHG Emissions (M t'!Z43*3.664</f>
        <v>5.4594437761608976</v>
      </c>
      <c r="AA43" s="108">
        <f>'GHG energy - GHG Emissions (M t'!AA43*3.664</f>
        <v>5.5880384490101669</v>
      </c>
      <c r="AB43" s="19"/>
      <c r="AC43" s="20">
        <f t="shared" si="1"/>
        <v>-9.5673189890770796E-2</v>
      </c>
      <c r="AD43" s="19"/>
    </row>
    <row r="44" spans="1:30" ht="22.25" customHeight="1" x14ac:dyDescent="0.2">
      <c r="A44" s="16" t="s">
        <v>43</v>
      </c>
      <c r="B44" s="109">
        <f>'GHG energy - GHG Emissions (M t'!B44*3.664</f>
        <v>62.970609507874073</v>
      </c>
      <c r="C44" s="110">
        <f>'GHG energy - GHG Emissions (M t'!C44*3.664</f>
        <v>60.694823524425324</v>
      </c>
      <c r="D44" s="110">
        <f>'GHG energy - GHG Emissions (M t'!D44*3.664</f>
        <v>56.194768000000003</v>
      </c>
      <c r="E44" s="110">
        <f>'GHG energy - GHG Emissions (M t'!E44*3.664</f>
        <v>48.412431999999995</v>
      </c>
      <c r="F44" s="110">
        <f>'GHG energy - GHG Emissions (M t'!F44*3.664</f>
        <v>41.941808000000002</v>
      </c>
      <c r="G44" s="110">
        <f>'GHG energy - GHG Emissions (M t'!G44*3.664</f>
        <v>33.305759999999999</v>
      </c>
      <c r="H44" s="110">
        <f>'GHG energy - GHG Emissions (M t'!H44*3.664</f>
        <v>31.231936000000005</v>
      </c>
      <c r="I44" s="110">
        <f>'GHG energy - GHG Emissions (M t'!I44*3.664</f>
        <v>29.784655999999998</v>
      </c>
      <c r="J44" s="110">
        <f>'GHG energy - GHG Emissions (M t'!J44*3.664</f>
        <v>31.649632</v>
      </c>
      <c r="K44" s="110">
        <f>'GHG energy - GHG Emissions (M t'!K44*3.664</f>
        <v>28.553552000000003</v>
      </c>
      <c r="L44" s="110">
        <f>'GHG energy - GHG Emissions (M t'!L44*3.664</f>
        <v>29.484208000000002</v>
      </c>
      <c r="M44" s="110">
        <f>'GHG energy - GHG Emissions (M t'!M44*3.664</f>
        <v>28.747744000000001</v>
      </c>
      <c r="N44" s="110">
        <f>'GHG energy - GHG Emissions (M t'!N44*3.664</f>
        <v>29.590464000000004</v>
      </c>
      <c r="O44" s="110">
        <f>'GHG energy - GHG Emissions (M t'!O44*3.664</f>
        <v>30.590736000000003</v>
      </c>
      <c r="P44" s="110">
        <f>'GHG energy - GHG Emissions (M t'!P44*3.664</f>
        <v>32.063663999999996</v>
      </c>
      <c r="Q44" s="110">
        <f>'GHG energy - GHG Emissions (M t'!Q44*3.664</f>
        <v>34.309696000000002</v>
      </c>
      <c r="R44" s="110">
        <f>'GHG energy - GHG Emissions (M t'!R44*3.664</f>
        <v>39.135183999999995</v>
      </c>
      <c r="S44" s="110">
        <f>'GHG energy - GHG Emissions (M t'!S44*3.664</f>
        <v>30.484480000000001</v>
      </c>
      <c r="T44" s="110">
        <f>'GHG energy - GHG Emissions (M t'!T44*3.664</f>
        <v>35.474848000000001</v>
      </c>
      <c r="U44" s="110">
        <f>'GHG energy - GHG Emissions (M t'!U44*3.664</f>
        <v>31.876800000000006</v>
      </c>
      <c r="V44" s="110">
        <f>'GHG energy - GHG Emissions (M t'!V44*3.664</f>
        <v>30.653023999999998</v>
      </c>
      <c r="W44" s="110">
        <f>'GHG energy - GHG Emissions (M t'!W44*3.664</f>
        <v>33.419344000000002</v>
      </c>
      <c r="X44" s="110">
        <f>'GHG energy - GHG Emissions (M t'!X44*3.664</f>
        <v>35.526144000000002</v>
      </c>
      <c r="Y44" s="110">
        <f>'GHG energy - GHG Emissions (M t'!Y44*3.664</f>
        <v>35.614080000000001</v>
      </c>
      <c r="Z44" s="110">
        <f>'GHG energy - GHG Emissions (M t'!Z44*3.664</f>
        <v>37.280733383094017</v>
      </c>
      <c r="AA44" s="110">
        <f>'GHG energy - GHG Emissions (M t'!AA44*3.664</f>
        <v>38.333251895749207</v>
      </c>
      <c r="AB44" s="19"/>
      <c r="AC44" s="23">
        <f t="shared" si="1"/>
        <v>-0.39125169352289851</v>
      </c>
      <c r="AD44" s="19"/>
    </row>
    <row r="45" spans="1:30" ht="22.25" customHeight="1" x14ac:dyDescent="0.2">
      <c r="A45" s="16" t="s">
        <v>44</v>
      </c>
      <c r="B45" s="107">
        <f>'GHG energy - GHG Emissions (M t'!B45*3.664</f>
        <v>12.417296</v>
      </c>
      <c r="C45" s="108">
        <f>'GHG energy - GHG Emissions (M t'!C45*3.664</f>
        <v>11.867696</v>
      </c>
      <c r="D45" s="108">
        <f>'GHG energy - GHG Emissions (M t'!D45*3.664</f>
        <v>10.893072</v>
      </c>
      <c r="E45" s="108">
        <f>'GHG energy - GHG Emissions (M t'!E45*3.664</f>
        <v>14.630352</v>
      </c>
      <c r="F45" s="108">
        <f>'GHG energy - GHG Emissions (M t'!F45*3.664</f>
        <v>14.776912000000001</v>
      </c>
      <c r="G45" s="108">
        <f>'GHG energy - GHG Emissions (M t'!G45*3.664</f>
        <v>14.806224000000002</v>
      </c>
      <c r="H45" s="108">
        <f>'GHG energy - GHG Emissions (M t'!H45*3.664</f>
        <v>15.608639999999999</v>
      </c>
      <c r="I45" s="108">
        <f>'GHG energy - GHG Emissions (M t'!I45*3.664</f>
        <v>17.305071999999999</v>
      </c>
      <c r="J45" s="108">
        <f>'GHG energy - GHG Emissions (M t'!J45*3.664</f>
        <v>18.389616</v>
      </c>
      <c r="K45" s="108">
        <f>'GHG energy - GHG Emissions (M t'!K45*3.664</f>
        <v>18.004895999999999</v>
      </c>
      <c r="L45" s="108">
        <f>'GHG energy - GHG Emissions (M t'!L45*3.664</f>
        <v>18.627776000000004</v>
      </c>
      <c r="M45" s="108">
        <f>'GHG energy - GHG Emissions (M t'!M45*3.664</f>
        <v>13.915872</v>
      </c>
      <c r="N45" s="108">
        <f>'GHG energy - GHG Emissions (M t'!N45*3.664</f>
        <v>15.685583999999999</v>
      </c>
      <c r="O45" s="108">
        <f>'GHG energy - GHG Emissions (M t'!O45*3.664</f>
        <v>16.455023999999998</v>
      </c>
      <c r="P45" s="108">
        <f>'GHG energy - GHG Emissions (M t'!P45*3.664</f>
        <v>17.495600000000003</v>
      </c>
      <c r="Q45" s="108">
        <f>'GHG energy - GHG Emissions (M t'!Q45*3.664</f>
        <v>19.192032000000001</v>
      </c>
      <c r="R45" s="108">
        <f>'GHG energy - GHG Emissions (M t'!R45*3.664</f>
        <v>18.814640000000001</v>
      </c>
      <c r="S45" s="108">
        <f>'GHG energy - GHG Emissions (M t'!S45*3.664</f>
        <v>26.670256000000002</v>
      </c>
      <c r="T45" s="108">
        <f>'GHG energy - GHG Emissions (M t'!T45*3.664</f>
        <v>29.5868</v>
      </c>
      <c r="U45" s="108">
        <f>'GHG energy - GHG Emissions (M t'!U45*3.664</f>
        <v>27.282143999999999</v>
      </c>
      <c r="V45" s="108">
        <f>'GHG energy - GHG Emissions (M t'!V45*3.664</f>
        <v>29.114144</v>
      </c>
      <c r="W45" s="108">
        <f>'GHG energy - GHG Emissions (M t'!W45*3.664</f>
        <v>29.341312000000006</v>
      </c>
      <c r="X45" s="108">
        <f>'GHG energy - GHG Emissions (M t'!X45*3.664</f>
        <v>29.062848000000002</v>
      </c>
      <c r="Y45" s="108">
        <f>'GHG energy - GHG Emissions (M t'!Y45*3.664</f>
        <v>31.931760000000001</v>
      </c>
      <c r="Z45" s="108">
        <f>'GHG energy - GHG Emissions (M t'!Z45*3.664</f>
        <v>31.153913148265744</v>
      </c>
      <c r="AA45" s="108">
        <f>'GHG energy - GHG Emissions (M t'!AA45*3.664</f>
        <v>33.138735457412068</v>
      </c>
      <c r="AB45" s="19"/>
      <c r="AC45" s="20">
        <f t="shared" si="1"/>
        <v>1.6687561814916925</v>
      </c>
      <c r="AD45" s="19"/>
    </row>
    <row r="46" spans="1:30" ht="22.25" customHeight="1" x14ac:dyDescent="0.2">
      <c r="A46" s="16" t="s">
        <v>45</v>
      </c>
      <c r="B46" s="109">
        <f>'GHG energy - GHG Emissions (M t'!B46*3.664</f>
        <v>4.3711520000000004</v>
      </c>
      <c r="C46" s="110">
        <f>'GHG energy - GHG Emissions (M t'!C46*3.664</f>
        <v>4.6862560000000002</v>
      </c>
      <c r="D46" s="110">
        <f>'GHG energy - GHG Emissions (M t'!D46*3.664</f>
        <v>5.1772320000000001</v>
      </c>
      <c r="E46" s="110">
        <f>'GHG energy - GHG Emissions (M t'!E46*3.664</f>
        <v>5.4447039999999998</v>
      </c>
      <c r="F46" s="110">
        <f>'GHG energy - GHG Emissions (M t'!F46*3.664</f>
        <v>5.6388959999999999</v>
      </c>
      <c r="G46" s="110">
        <f>'GHG energy - GHG Emissions (M t'!G46*3.664</f>
        <v>5.3787520000000004</v>
      </c>
      <c r="H46" s="110">
        <f>'GHG energy - GHG Emissions (M t'!H46*3.664</f>
        <v>5.932016</v>
      </c>
      <c r="I46" s="110">
        <f>'GHG energy - GHG Emissions (M t'!I46*3.664</f>
        <v>5.8550720000000007</v>
      </c>
      <c r="J46" s="110">
        <f>'GHG energy - GHG Emissions (M t'!J46*3.664</f>
        <v>6.4010080000000009</v>
      </c>
      <c r="K46" s="110">
        <f>'GHG energy - GHG Emissions (M t'!K46*3.664</f>
        <v>6.3716960000000009</v>
      </c>
      <c r="L46" s="110">
        <f>'GHG energy - GHG Emissions (M t'!L46*3.664</f>
        <v>6.9249599999999996</v>
      </c>
      <c r="M46" s="110">
        <f>'GHG energy - GHG Emissions (M t'!M46*3.664</f>
        <v>6.8406880000000001</v>
      </c>
      <c r="N46" s="110">
        <f>'GHG energy - GHG Emissions (M t'!N46*3.664</f>
        <v>7.0165600000000001</v>
      </c>
      <c r="O46" s="110">
        <f>'GHG energy - GHG Emissions (M t'!O46*3.664</f>
        <v>7.742032</v>
      </c>
      <c r="P46" s="110">
        <f>'GHG energy - GHG Emissions (M t'!P46*3.664</f>
        <v>7.3280000000000003</v>
      </c>
      <c r="Q46" s="110">
        <f>'GHG energy - GHG Emissions (M t'!Q46*3.664</f>
        <v>7.4965439999999992</v>
      </c>
      <c r="R46" s="110">
        <f>'GHG energy - GHG Emissions (M t'!R46*3.664</f>
        <v>7.7823360000000008</v>
      </c>
      <c r="S46" s="110">
        <f>'GHG energy - GHG Emissions (M t'!S46*3.664</f>
        <v>8.1890400000000003</v>
      </c>
      <c r="T46" s="110">
        <f>'GHG energy - GHG Emissions (M t'!T46*3.664</f>
        <v>8.5700959999999995</v>
      </c>
      <c r="U46" s="110">
        <f>'GHG energy - GHG Emissions (M t'!U46*3.664</f>
        <v>8.1047680000000017</v>
      </c>
      <c r="V46" s="110">
        <f>'GHG energy - GHG Emissions (M t'!V46*3.664</f>
        <v>7.7017280000000001</v>
      </c>
      <c r="W46" s="110">
        <f>'GHG energy - GHG Emissions (M t'!W46*3.664</f>
        <v>7.4196</v>
      </c>
      <c r="X46" s="110">
        <f>'GHG energy - GHG Emissions (M t'!X46*3.664</f>
        <v>6.9139680000000006</v>
      </c>
      <c r="Y46" s="110">
        <f>'GHG energy - GHG Emissions (M t'!Y46*3.664</f>
        <v>5.9430080000000007</v>
      </c>
      <c r="Z46" s="110">
        <f>'GHG energy - GHG Emissions (M t'!Z46*3.664</f>
        <v>5.9785164068324326</v>
      </c>
      <c r="AA46" s="110">
        <f>'GHG energy - GHG Emissions (M t'!AA46*3.664</f>
        <v>6.0194785567220652</v>
      </c>
      <c r="AB46" s="33"/>
      <c r="AC46" s="23">
        <f t="shared" si="1"/>
        <v>0.37709202441874928</v>
      </c>
      <c r="AD46" s="33"/>
    </row>
    <row r="47" spans="1:30" ht="22.25" customHeight="1" x14ac:dyDescent="0.2">
      <c r="A47" s="16" t="s">
        <v>46</v>
      </c>
      <c r="B47" s="107">
        <f>'GHG energy - GHG Emissions (M t'!B47*3.664</f>
        <v>17.170443304553</v>
      </c>
      <c r="C47" s="108">
        <f>'GHG energy - GHG Emissions (M t'!C47*3.664</f>
        <v>16.549895806164617</v>
      </c>
      <c r="D47" s="108">
        <f>'GHG energy - GHG Emissions (M t'!D47*3.664</f>
        <v>15.322848000000002</v>
      </c>
      <c r="E47" s="108">
        <f>'GHG energy - GHG Emissions (M t'!E47*3.664</f>
        <v>9.944096</v>
      </c>
      <c r="F47" s="108">
        <f>'GHG energy - GHG Emissions (M t'!F47*3.664</f>
        <v>6.078576</v>
      </c>
      <c r="G47" s="108">
        <f>'GHG energy - GHG Emissions (M t'!G47*3.664</f>
        <v>2.3009919999999999</v>
      </c>
      <c r="H47" s="108">
        <f>'GHG energy - GHG Emissions (M t'!H47*3.664</f>
        <v>4.0633759999999999</v>
      </c>
      <c r="I47" s="108">
        <f>'GHG energy - GHG Emissions (M t'!I47*3.664</f>
        <v>4.43344</v>
      </c>
      <c r="J47" s="108">
        <f>'GHG energy - GHG Emissions (M t'!J47*3.664</f>
        <v>4.9573920000000005</v>
      </c>
      <c r="K47" s="108">
        <f>'GHG energy - GHG Emissions (M t'!K47*3.664</f>
        <v>4.3418400000000004</v>
      </c>
      <c r="L47" s="108">
        <f>'GHG energy - GHG Emissions (M t'!L47*3.664</f>
        <v>4.5323680000000008</v>
      </c>
      <c r="M47" s="108">
        <f>'GHG energy - GHG Emissions (M t'!M47*3.664</f>
        <v>3.7665920000000002</v>
      </c>
      <c r="N47" s="108">
        <f>'GHG energy - GHG Emissions (M t'!N47*3.664</f>
        <v>3.3855360000000001</v>
      </c>
      <c r="O47" s="108">
        <f>'GHG energy - GHG Emissions (M t'!O47*3.664</f>
        <v>3.7702559999999998</v>
      </c>
      <c r="P47" s="108">
        <f>'GHG energy - GHG Emissions (M t'!P47*3.664</f>
        <v>4.3198560000000006</v>
      </c>
      <c r="Q47" s="108">
        <f>'GHG energy - GHG Emissions (M t'!Q47*3.664</f>
        <v>5.0636479999999997</v>
      </c>
      <c r="R47" s="108">
        <f>'GHG energy - GHG Emissions (M t'!R47*3.664</f>
        <v>6.1445280000000002</v>
      </c>
      <c r="S47" s="108">
        <f>'GHG energy - GHG Emissions (M t'!S47*3.664</f>
        <v>6.4156639999999996</v>
      </c>
      <c r="T47" s="108">
        <f>'GHG energy - GHG Emissions (M t'!T47*3.664</f>
        <v>5.1625760000000005</v>
      </c>
      <c r="U47" s="108">
        <f>'GHG energy - GHG Emissions (M t'!U47*3.664</f>
        <v>5.9100320000000002</v>
      </c>
      <c r="V47" s="108">
        <f>'GHG energy - GHG Emissions (M t'!V47*3.664</f>
        <v>5.5509599999999999</v>
      </c>
      <c r="W47" s="108">
        <f>'GHG energy - GHG Emissions (M t'!W47*3.664</f>
        <v>6.8773280000000003</v>
      </c>
      <c r="X47" s="108">
        <f>'GHG energy - GHG Emissions (M t'!X47*3.664</f>
        <v>7.3499839999999992</v>
      </c>
      <c r="Y47" s="108">
        <f>'GHG energy - GHG Emissions (M t'!Y47*3.664</f>
        <v>7.5038720000000003</v>
      </c>
      <c r="Z47" s="108">
        <f>'GHG energy - GHG Emissions (M t'!Z47*3.664</f>
        <v>7.4048863548765631</v>
      </c>
      <c r="AA47" s="108">
        <f>'GHG energy - GHG Emissions (M t'!AA47*3.664</f>
        <v>7.5817986067543348</v>
      </c>
      <c r="AB47" s="19"/>
      <c r="AC47" s="20">
        <f t="shared" si="1"/>
        <v>-0.55843897141875731</v>
      </c>
      <c r="AD47" s="19"/>
    </row>
    <row r="48" spans="1:30" ht="22.25" customHeight="1" x14ac:dyDescent="0.2">
      <c r="A48" s="16" t="s">
        <v>47</v>
      </c>
      <c r="B48" s="109">
        <f>'GHG energy - GHG Emissions (M t'!B48*3.664</f>
        <v>52.512448000000006</v>
      </c>
      <c r="C48" s="110">
        <f>'GHG energy - GHG Emissions (M t'!C48*3.664</f>
        <v>47.382848000000003</v>
      </c>
      <c r="D48" s="110">
        <f>'GHG energy - GHG Emissions (M t'!D48*3.664</f>
        <v>61.621152000000009</v>
      </c>
      <c r="E48" s="110">
        <f>'GHG energy - GHG Emissions (M t'!E48*3.664</f>
        <v>66.747088000000005</v>
      </c>
      <c r="F48" s="110">
        <f>'GHG energy - GHG Emissions (M t'!F48*3.664</f>
        <v>74.983760000000004</v>
      </c>
      <c r="G48" s="110">
        <f>'GHG energy - GHG Emissions (M t'!G48*3.664</f>
        <v>77.838015999999996</v>
      </c>
      <c r="H48" s="110">
        <f>'GHG energy - GHG Emissions (M t'!H48*3.664</f>
        <v>69.443792000000002</v>
      </c>
      <c r="I48" s="110">
        <f>'GHG energy - GHG Emissions (M t'!I48*3.664</f>
        <v>68.252992000000006</v>
      </c>
      <c r="J48" s="110">
        <f>'GHG energy - GHG Emissions (M t'!J48*3.664</f>
        <v>72.312704000000011</v>
      </c>
      <c r="K48" s="110">
        <f>'GHG energy - GHG Emissions (M t'!K48*3.664</f>
        <v>72.224767999999997</v>
      </c>
      <c r="L48" s="110">
        <f>'GHG energy - GHG Emissions (M t'!L48*3.664</f>
        <v>72.385984000000008</v>
      </c>
      <c r="M48" s="110">
        <f>'GHG energy - GHG Emissions (M t'!M48*3.664</f>
        <v>85.272272000000001</v>
      </c>
      <c r="N48" s="110">
        <f>'GHG energy - GHG Emissions (M t'!N48*3.664</f>
        <v>87.188544000000007</v>
      </c>
      <c r="O48" s="110">
        <f>'GHG energy - GHG Emissions (M t'!O48*3.664</f>
        <v>91.043071999999995</v>
      </c>
      <c r="P48" s="110">
        <f>'GHG energy - GHG Emissions (M t'!P48*3.664</f>
        <v>113.99070400000001</v>
      </c>
      <c r="Q48" s="110">
        <f>'GHG energy - GHG Emissions (M t'!Q48*3.664</f>
        <v>113.43011199999999</v>
      </c>
      <c r="R48" s="110">
        <f>'GHG energy - GHG Emissions (M t'!R48*3.664</f>
        <v>98.689840000000004</v>
      </c>
      <c r="S48" s="110">
        <f>'GHG energy - GHG Emissions (M t'!S48*3.664</f>
        <v>62.104799999999997</v>
      </c>
      <c r="T48" s="110">
        <f>'GHG energy - GHG Emissions (M t'!T48*3.664</f>
        <v>93.072928000000005</v>
      </c>
      <c r="U48" s="110">
        <f>'GHG energy - GHG Emissions (M t'!U48*3.664</f>
        <v>104.46064000000001</v>
      </c>
      <c r="V48" s="110">
        <f>'GHG energy - GHG Emissions (M t'!V48*3.664</f>
        <v>112.10374400000001</v>
      </c>
      <c r="W48" s="110">
        <f>'GHG energy - GHG Emissions (M t'!W48*3.664</f>
        <v>133.82027200000002</v>
      </c>
      <c r="X48" s="110">
        <f>'GHG energy - GHG Emissions (M t'!X48*3.664</f>
        <v>152.88772799999998</v>
      </c>
      <c r="Y48" s="110">
        <f>'GHG energy - GHG Emissions (M t'!Y48*3.664</f>
        <v>167.67563200000001</v>
      </c>
      <c r="Z48" s="110">
        <f>'GHG energy - GHG Emissions (M t'!Z48*3.664</f>
        <v>170.63661413272291</v>
      </c>
      <c r="AA48" s="110">
        <f>'GHG energy - GHG Emissions (M t'!AA48*3.664</f>
        <v>171.7694925821294</v>
      </c>
      <c r="AB48" s="19"/>
      <c r="AC48" s="23">
        <f t="shared" si="1"/>
        <v>2.271024283273356</v>
      </c>
      <c r="AD48" s="19"/>
    </row>
    <row r="49" spans="1:30" ht="22.25" customHeight="1" x14ac:dyDescent="0.2">
      <c r="A49" s="16" t="s">
        <v>48</v>
      </c>
      <c r="B49" s="114">
        <f>'GHG energy - GHG Emissions (M t'!B49*3.664</f>
        <v>36.266272000000001</v>
      </c>
      <c r="C49" s="115">
        <f>'GHG energy - GHG Emissions (M t'!C49*3.664</f>
        <v>36.724271999999999</v>
      </c>
      <c r="D49" s="115">
        <f>'GHG energy - GHG Emissions (M t'!D49*3.664</f>
        <v>42.755216000000004</v>
      </c>
      <c r="E49" s="115">
        <f>'GHG energy - GHG Emissions (M t'!E49*3.664</f>
        <v>45.037888000000002</v>
      </c>
      <c r="F49" s="115">
        <f>'GHG energy - GHG Emissions (M t'!F49*3.664</f>
        <v>48.361136000000002</v>
      </c>
      <c r="G49" s="115">
        <f>'GHG energy - GHG Emissions (M t'!G49*3.664</f>
        <v>51.057840000000006</v>
      </c>
      <c r="H49" s="115">
        <f>'GHG energy - GHG Emissions (M t'!H49*3.664</f>
        <v>53.054720000000003</v>
      </c>
      <c r="I49" s="115">
        <f>'GHG energy - GHG Emissions (M t'!I49*3.664</f>
        <v>55.835696000000006</v>
      </c>
      <c r="J49" s="115">
        <f>'GHG energy - GHG Emissions (M t'!J49*3.664</f>
        <v>57.048480000000005</v>
      </c>
      <c r="K49" s="115">
        <f>'GHG energy - GHG Emissions (M t'!K49*3.664</f>
        <v>55.648832000000006</v>
      </c>
      <c r="L49" s="115">
        <f>'GHG energy - GHG Emissions (M t'!L49*3.664</f>
        <v>60.210512000000001</v>
      </c>
      <c r="M49" s="115">
        <f>'GHG energy - GHG Emissions (M t'!M49*3.664</f>
        <v>63.544752000000003</v>
      </c>
      <c r="N49" s="115">
        <f>'GHG energy - GHG Emissions (M t'!N49*3.664</f>
        <v>59.763504000000005</v>
      </c>
      <c r="O49" s="115">
        <f>'GHG energy - GHG Emissions (M t'!O49*3.664</f>
        <v>62.837599999999995</v>
      </c>
      <c r="P49" s="115">
        <f>'GHG energy - GHG Emissions (M t'!P49*3.664</f>
        <v>58.972079999999998</v>
      </c>
      <c r="Q49" s="115">
        <f>'GHG energy - GHG Emissions (M t'!Q49*3.664</f>
        <v>56.905584000000005</v>
      </c>
      <c r="R49" s="115">
        <f>'GHG energy - GHG Emissions (M t'!R49*3.664</f>
        <v>62.41990400000001</v>
      </c>
      <c r="S49" s="115">
        <f>'GHG energy - GHG Emissions (M t'!S49*3.664</f>
        <v>63.020800000000001</v>
      </c>
      <c r="T49" s="115">
        <f>'GHG energy - GHG Emissions (M t'!T49*3.664</f>
        <v>68.209023999999999</v>
      </c>
      <c r="U49" s="115">
        <f>'GHG energy - GHG Emissions (M t'!U49*3.664</f>
        <v>64.416784000000007</v>
      </c>
      <c r="V49" s="115">
        <f>'GHG energy - GHG Emissions (M t'!V49*3.664</f>
        <v>68.824575999999993</v>
      </c>
      <c r="W49" s="115">
        <f>'GHG energy - GHG Emissions (M t'!W49*3.664</f>
        <v>69.073728000000003</v>
      </c>
      <c r="X49" s="115">
        <f>'GHG energy - GHG Emissions (M t'!X49*3.664</f>
        <v>75.467408000000006</v>
      </c>
      <c r="Y49" s="115">
        <f>'GHG energy - GHG Emissions (M t'!Y49*3.664</f>
        <v>71.015648000000013</v>
      </c>
      <c r="Z49" s="115">
        <f>'GHG energy - GHG Emissions (M t'!Z49*3.664</f>
        <v>68.824991664283942</v>
      </c>
      <c r="AA49" s="115">
        <f>'GHG energy - GHG Emissions (M t'!AA49*3.664</f>
        <v>71.738896931155452</v>
      </c>
      <c r="AB49" s="19"/>
      <c r="AC49" s="20">
        <f t="shared" si="1"/>
        <v>0.9781161110564508</v>
      </c>
      <c r="AD49" s="19"/>
    </row>
    <row r="50" spans="1:30" ht="22.25" customHeight="1" x14ac:dyDescent="0.2">
      <c r="A50" s="16" t="s">
        <v>49</v>
      </c>
      <c r="B50" s="109">
        <f>'GHG energy - GHG Emissions (M t'!B50*3.664</f>
        <v>10.394768000000001</v>
      </c>
      <c r="C50" s="110">
        <f>'GHG energy - GHG Emissions (M t'!C50*3.664</f>
        <v>9.7902080000000016</v>
      </c>
      <c r="D50" s="110">
        <f>'GHG energy - GHG Emissions (M t'!D50*3.664</f>
        <v>12.256080000000001</v>
      </c>
      <c r="E50" s="110">
        <f>'GHG energy - GHG Emissions (M t'!E50*3.664</f>
        <v>12.091200000000001</v>
      </c>
      <c r="F50" s="110">
        <f>'GHG energy - GHG Emissions (M t'!F50*3.664</f>
        <v>13.622752</v>
      </c>
      <c r="G50" s="110">
        <f>'GHG energy - GHG Emissions (M t'!G50*3.664</f>
        <v>13.545808000000001</v>
      </c>
      <c r="H50" s="110">
        <f>'GHG energy - GHG Emissions (M t'!H50*3.664</f>
        <v>14.176016000000001</v>
      </c>
      <c r="I50" s="110">
        <f>'GHG energy - GHG Emissions (M t'!I50*3.664</f>
        <v>14.406848</v>
      </c>
      <c r="J50" s="110">
        <f>'GHG energy - GHG Emissions (M t'!J50*3.664</f>
        <v>14.531424000000001</v>
      </c>
      <c r="K50" s="110">
        <f>'GHG energy - GHG Emissions (M t'!K50*3.664</f>
        <v>14.557072</v>
      </c>
      <c r="L50" s="110">
        <f>'GHG energy - GHG Emissions (M t'!L50*3.664</f>
        <v>15.495056000000002</v>
      </c>
      <c r="M50" s="110">
        <f>'GHG energy - GHG Emissions (M t'!M50*3.664</f>
        <v>15.989696</v>
      </c>
      <c r="N50" s="110">
        <f>'GHG energy - GHG Emissions (M t'!N50*3.664</f>
        <v>16.872720000000001</v>
      </c>
      <c r="O50" s="110">
        <f>'GHG energy - GHG Emissions (M t'!O50*3.664</f>
        <v>17.455296000000001</v>
      </c>
      <c r="P50" s="110">
        <f>'GHG energy - GHG Emissions (M t'!P50*3.664</f>
        <v>19.225007999999999</v>
      </c>
      <c r="Q50" s="110">
        <f>'GHG energy - GHG Emissions (M t'!Q50*3.664</f>
        <v>21.042352000000001</v>
      </c>
      <c r="R50" s="110">
        <f>'GHG energy - GHG Emissions (M t'!R50*3.664</f>
        <v>21.10464</v>
      </c>
      <c r="S50" s="110">
        <f>'GHG energy - GHG Emissions (M t'!S50*3.664</f>
        <v>22.016976000000003</v>
      </c>
      <c r="T50" s="110">
        <f>'GHG energy - GHG Emissions (M t'!T50*3.664</f>
        <v>21.331808000000002</v>
      </c>
      <c r="U50" s="110">
        <f>'GHG energy - GHG Emissions (M t'!U50*3.664</f>
        <v>21.874079999999999</v>
      </c>
      <c r="V50" s="110">
        <f>'GHG energy - GHG Emissions (M t'!V50*3.664</f>
        <v>21.163264000000002</v>
      </c>
      <c r="W50" s="110">
        <f>'GHG energy - GHG Emissions (M t'!W50*3.664</f>
        <v>21.650576000000001</v>
      </c>
      <c r="X50" s="110">
        <f>'GHG energy - GHG Emissions (M t'!X50*3.664</f>
        <v>24.838256000000001</v>
      </c>
      <c r="Y50" s="110">
        <f>'GHG energy - GHG Emissions (M t'!Y50*3.664</f>
        <v>24.786960000000004</v>
      </c>
      <c r="Z50" s="110">
        <f>'GHG energy - GHG Emissions (M t'!Z50*3.664</f>
        <v>25.497967950673466</v>
      </c>
      <c r="AA50" s="110">
        <f>'GHG energy - GHG Emissions (M t'!AA50*3.664</f>
        <v>25.615623848060622</v>
      </c>
      <c r="AB50" s="19"/>
      <c r="AC50" s="23">
        <f t="shared" si="1"/>
        <v>1.4642804772613125</v>
      </c>
      <c r="AD50" s="19"/>
    </row>
    <row r="51" spans="1:30" ht="22.25" customHeight="1" x14ac:dyDescent="0.2">
      <c r="A51" s="16" t="s">
        <v>50</v>
      </c>
      <c r="B51" s="107">
        <f>'GHG energy - GHG Emissions (M t'!B51*3.664</f>
        <v>48.273200000000003</v>
      </c>
      <c r="C51" s="108">
        <f>'GHG energy - GHG Emissions (M t'!C51*3.664</f>
        <v>10.182256000000001</v>
      </c>
      <c r="D51" s="108">
        <f>'GHG energy - GHG Emissions (M t'!D51*3.664</f>
        <v>21.068000000000001</v>
      </c>
      <c r="E51" s="108">
        <f>'GHG energy - GHG Emissions (M t'!E51*3.664</f>
        <v>33.247135999999998</v>
      </c>
      <c r="F51" s="108">
        <f>'GHG energy - GHG Emissions (M t'!F51*3.664</f>
        <v>38.875039999999998</v>
      </c>
      <c r="G51" s="108">
        <f>'GHG energy - GHG Emissions (M t'!G51*3.664</f>
        <v>54.776800000000001</v>
      </c>
      <c r="H51" s="108">
        <f>'GHG energy - GHG Emissions (M t'!H51*3.664</f>
        <v>50.112527999999998</v>
      </c>
      <c r="I51" s="108">
        <f>'GHG energy - GHG Emissions (M t'!I51*3.664</f>
        <v>54.875728000000002</v>
      </c>
      <c r="J51" s="108">
        <f>'GHG energy - GHG Emissions (M t'!J51*3.664</f>
        <v>51.702704000000004</v>
      </c>
      <c r="K51" s="108">
        <f>'GHG energy - GHG Emissions (M t'!K51*3.664</f>
        <v>53.978048000000001</v>
      </c>
      <c r="L51" s="108">
        <f>'GHG energy - GHG Emissions (M t'!L51*3.664</f>
        <v>53.516384000000002</v>
      </c>
      <c r="M51" s="108">
        <f>'GHG energy - GHG Emissions (M t'!M51*3.664</f>
        <v>57.594416000000002</v>
      </c>
      <c r="N51" s="108">
        <f>'GHG energy - GHG Emissions (M t'!N51*3.664</f>
        <v>58.180655999999999</v>
      </c>
      <c r="O51" s="108">
        <f>'GHG energy - GHG Emissions (M t'!O51*3.664</f>
        <v>59.873424000000007</v>
      </c>
      <c r="P51" s="108">
        <f>'GHG energy - GHG Emissions (M t'!P51*3.664</f>
        <v>63.482464000000007</v>
      </c>
      <c r="Q51" s="108">
        <f>'GHG energy - GHG Emissions (M t'!Q51*3.664</f>
        <v>71.488303999999999</v>
      </c>
      <c r="R51" s="108">
        <f>'GHG energy - GHG Emissions (M t'!R51*3.664</f>
        <v>73.708688000000009</v>
      </c>
      <c r="S51" s="108">
        <f>'GHG energy - GHG Emissions (M t'!S51*3.664</f>
        <v>75.174288000000004</v>
      </c>
      <c r="T51" s="108">
        <f>'GHG energy - GHG Emissions (M t'!T51*3.664</f>
        <v>82.663504000000003</v>
      </c>
      <c r="U51" s="108">
        <f>'GHG energy - GHG Emissions (M t'!U51*3.664</f>
        <v>87.232512</v>
      </c>
      <c r="V51" s="108">
        <f>'GHG energy - GHG Emissions (M t'!V51*3.664</f>
        <v>89.551823999999996</v>
      </c>
      <c r="W51" s="108">
        <f>'GHG energy - GHG Emissions (M t'!W51*3.664</f>
        <v>90.95513600000001</v>
      </c>
      <c r="X51" s="108">
        <f>'GHG energy - GHG Emissions (M t'!X51*3.664</f>
        <v>101.06411199999999</v>
      </c>
      <c r="Y51" s="108">
        <f>'GHG energy - GHG Emissions (M t'!Y51*3.664</f>
        <v>97.880095999999995</v>
      </c>
      <c r="Z51" s="108">
        <f>'GHG energy - GHG Emissions (M t'!Z51*3.664</f>
        <v>97.905470246842839</v>
      </c>
      <c r="AA51" s="108">
        <f>'GHG energy - GHG Emissions (M t'!AA51*3.664</f>
        <v>101.60198080193344</v>
      </c>
      <c r="AB51" s="19"/>
      <c r="AC51" s="20">
        <f t="shared" si="1"/>
        <v>1.1047285202127357</v>
      </c>
      <c r="AD51" s="19"/>
    </row>
    <row r="52" spans="1:30" ht="22.25" customHeight="1" x14ac:dyDescent="0.2">
      <c r="A52" s="16" t="s">
        <v>51</v>
      </c>
      <c r="B52" s="117">
        <f>'GHG energy - GHG Emissions (M t'!B52*3.664</f>
        <v>8.2073600000000013</v>
      </c>
      <c r="C52" s="118">
        <f>'GHG energy - GHG Emissions (M t'!C52*3.664</f>
        <v>8.4711680000000005</v>
      </c>
      <c r="D52" s="118">
        <f>'GHG energy - GHG Emissions (M t'!D52*3.664</f>
        <v>10.350800000000001</v>
      </c>
      <c r="E52" s="118">
        <f>'GHG energy - GHG Emissions (M t'!E52*3.664</f>
        <v>11.673503999999999</v>
      </c>
      <c r="F52" s="118">
        <f>'GHG energy - GHG Emissions (M t'!F52*3.664</f>
        <v>12.692096000000001</v>
      </c>
      <c r="G52" s="118">
        <f>'GHG energy - GHG Emissions (M t'!G52*3.664</f>
        <v>13.567792000000001</v>
      </c>
      <c r="H52" s="118">
        <f>'GHG energy - GHG Emissions (M t'!H52*3.664</f>
        <v>13.747328</v>
      </c>
      <c r="I52" s="118">
        <f>'GHG energy - GHG Emissions (M t'!I52*3.664</f>
        <v>15.634288000000002</v>
      </c>
      <c r="J52" s="118">
        <f>'GHG energy - GHG Emissions (M t'!J52*3.664</f>
        <v>16.63456</v>
      </c>
      <c r="K52" s="118">
        <f>'GHG energy - GHG Emissions (M t'!K52*3.664</f>
        <v>16.477008000000001</v>
      </c>
      <c r="L52" s="118">
        <f>'GHG energy - GHG Emissions (M t'!L52*3.664</f>
        <v>15.234912000000001</v>
      </c>
      <c r="M52" s="118">
        <f>'GHG energy - GHG Emissions (M t'!M52*3.664</f>
        <v>16.158240000000003</v>
      </c>
      <c r="N52" s="118">
        <f>'GHG energy - GHG Emissions (M t'!N52*3.664</f>
        <v>15.989696</v>
      </c>
      <c r="O52" s="118">
        <f>'GHG energy - GHG Emissions (M t'!O52*3.664</f>
        <v>18.166112000000002</v>
      </c>
      <c r="P52" s="118">
        <f>'GHG energy - GHG Emissions (M t'!P52*3.664</f>
        <v>16.784784000000002</v>
      </c>
      <c r="Q52" s="118">
        <f>'GHG energy - GHG Emissions (M t'!Q52*3.664</f>
        <v>16.194880000000001</v>
      </c>
      <c r="R52" s="118">
        <f>'GHG energy - GHG Emissions (M t'!R52*3.664</f>
        <v>14.447152000000001</v>
      </c>
      <c r="S52" s="118">
        <f>'GHG energy - GHG Emissions (M t'!S52*3.664</f>
        <v>13.472528000000001</v>
      </c>
      <c r="T52" s="118">
        <f>'GHG energy - GHG Emissions (M t'!T52*3.664</f>
        <v>17.217136</v>
      </c>
      <c r="U52" s="118">
        <f>'GHG energy - GHG Emissions (M t'!U52*3.664</f>
        <v>20.862816000000002</v>
      </c>
      <c r="V52" s="118">
        <f>'GHG energy - GHG Emissions (M t'!V52*3.664</f>
        <v>20.038416000000002</v>
      </c>
      <c r="W52" s="118">
        <f>'GHG energy - GHG Emissions (M t'!W52*3.664</f>
        <v>20.434128000000001</v>
      </c>
      <c r="X52" s="118">
        <f>'GHG energy - GHG Emissions (M t'!X52*3.664</f>
        <v>22.621536000000003</v>
      </c>
      <c r="Y52" s="118">
        <f>'GHG energy - GHG Emissions (M t'!Y52*3.664</f>
        <v>22.562912000000001</v>
      </c>
      <c r="Z52" s="118">
        <f>'GHG energy - GHG Emissions (M t'!Z52*3.664</f>
        <v>23.195227791035393</v>
      </c>
      <c r="AA52" s="118">
        <f>'GHG energy - GHG Emissions (M t'!AA52*3.664</f>
        <v>23.196554347455333</v>
      </c>
      <c r="AB52" s="19"/>
      <c r="AC52" s="23">
        <f t="shared" si="1"/>
        <v>1.8263113044213157</v>
      </c>
      <c r="AD52" s="19"/>
    </row>
    <row r="53" spans="1:30" ht="22.25" customHeight="1" x14ac:dyDescent="0.2">
      <c r="A53" s="16" t="s">
        <v>52</v>
      </c>
      <c r="B53" s="107">
        <f>'GHG energy - GHG Emissions (M t'!B53*3.664</f>
        <v>11.376720000000001</v>
      </c>
      <c r="C53" s="108">
        <f>'GHG energy - GHG Emissions (M t'!C53*3.664</f>
        <v>11.76144</v>
      </c>
      <c r="D53" s="108">
        <f>'GHG energy - GHG Emissions (M t'!D53*3.664</f>
        <v>12.069216000000001</v>
      </c>
      <c r="E53" s="108">
        <f>'GHG energy - GHG Emissions (M t'!E53*3.664</f>
        <v>13.44688</v>
      </c>
      <c r="F53" s="108">
        <f>'GHG energy - GHG Emissions (M t'!F53*3.664</f>
        <v>15.293536000000001</v>
      </c>
      <c r="G53" s="108">
        <f>'GHG energy - GHG Emissions (M t'!G53*3.664</f>
        <v>15.88344</v>
      </c>
      <c r="H53" s="108">
        <f>'GHG energy - GHG Emissions (M t'!H53*3.664</f>
        <v>15.092015999999999</v>
      </c>
      <c r="I53" s="108">
        <f>'GHG energy - GHG Emissions (M t'!I53*3.664</f>
        <v>15.473072</v>
      </c>
      <c r="J53" s="108">
        <f>'GHG energy - GHG Emissions (M t'!J53*3.664</f>
        <v>16.546624000000001</v>
      </c>
      <c r="K53" s="108">
        <f>'GHG energy - GHG Emissions (M t'!K53*3.664</f>
        <v>20.690608000000001</v>
      </c>
      <c r="L53" s="108">
        <f>'GHG energy - GHG Emissions (M t'!L53*3.664</f>
        <v>21.877744</v>
      </c>
      <c r="M53" s="108">
        <f>'GHG energy - GHG Emissions (M t'!M53*3.664</f>
        <v>20.269248000000001</v>
      </c>
      <c r="N53" s="108">
        <f>'GHG energy - GHG Emissions (M t'!N53*3.664</f>
        <v>25.450144000000002</v>
      </c>
      <c r="O53" s="108">
        <f>'GHG energy - GHG Emissions (M t'!O53*3.664</f>
        <v>32.364111999999999</v>
      </c>
      <c r="P53" s="108">
        <f>'GHG energy - GHG Emissions (M t'!P53*3.664</f>
        <v>27.963648000000003</v>
      </c>
      <c r="Q53" s="108">
        <f>'GHG energy - GHG Emissions (M t'!Q53*3.664</f>
        <v>29.868928000000004</v>
      </c>
      <c r="R53" s="108">
        <f>'GHG energy - GHG Emissions (M t'!R53*3.664</f>
        <v>39.571200000000005</v>
      </c>
      <c r="S53" s="108">
        <f>'GHG energy - GHG Emissions (M t'!S53*3.664</f>
        <v>43.660224000000007</v>
      </c>
      <c r="T53" s="108">
        <f>'GHG energy - GHG Emissions (M t'!T53*3.664</f>
        <v>42.670944000000006</v>
      </c>
      <c r="U53" s="108">
        <f>'GHG energy - GHG Emissions (M t'!U53*3.664</f>
        <v>44.055935999999996</v>
      </c>
      <c r="V53" s="108">
        <f>'GHG energy - GHG Emissions (M t'!V53*3.664</f>
        <v>50.332368000000002</v>
      </c>
      <c r="W53" s="108">
        <f>'GHG energy - GHG Emissions (M t'!W53*3.664</f>
        <v>56.169119999999999</v>
      </c>
      <c r="X53" s="108">
        <f>'GHG energy - GHG Emissions (M t'!X53*3.664</f>
        <v>59.155279999999998</v>
      </c>
      <c r="Y53" s="108">
        <f>'GHG energy - GHG Emissions (M t'!Y53*3.664</f>
        <v>61.133839999999999</v>
      </c>
      <c r="Z53" s="108">
        <f>'GHG energy - GHG Emissions (M t'!Z53*3.664</f>
        <v>59.879548973280706</v>
      </c>
      <c r="AA53" s="108">
        <f>'GHG energy - GHG Emissions (M t'!AA53*3.664</f>
        <v>63.267968865739846</v>
      </c>
      <c r="AB53" s="19"/>
      <c r="AC53" s="20">
        <f t="shared" si="1"/>
        <v>4.5611783418893888</v>
      </c>
      <c r="AD53" s="19"/>
    </row>
    <row r="54" spans="1:30" ht="22.25" customHeight="1" x14ac:dyDescent="0.2">
      <c r="A54" s="16" t="s">
        <v>53</v>
      </c>
      <c r="B54" s="109">
        <f>'GHG energy - GHG Emissions (M t'!B54*3.664</f>
        <v>11.765103999999999</v>
      </c>
      <c r="C54" s="110">
        <f>'GHG energy - GHG Emissions (M t'!C54*3.664</f>
        <v>17.660480000000003</v>
      </c>
      <c r="D54" s="110">
        <f>'GHG energy - GHG Emissions (M t'!D54*3.664</f>
        <v>26.780176000000001</v>
      </c>
      <c r="E54" s="110">
        <f>'GHG energy - GHG Emissions (M t'!E54*3.664</f>
        <v>30.696992000000002</v>
      </c>
      <c r="F54" s="110">
        <f>'GHG energy - GHG Emissions (M t'!F54*3.664</f>
        <v>30.198688000000004</v>
      </c>
      <c r="G54" s="110">
        <f>'GHG energy - GHG Emissions (M t'!G54*3.664</f>
        <v>31.763216000000003</v>
      </c>
      <c r="H54" s="110">
        <f>'GHG energy - GHG Emissions (M t'!H54*3.664</f>
        <v>32.272511999999999</v>
      </c>
      <c r="I54" s="110">
        <f>'GHG energy - GHG Emissions (M t'!I54*3.664</f>
        <v>37.464399999999998</v>
      </c>
      <c r="J54" s="110">
        <f>'GHG energy - GHG Emissions (M t'!J54*3.664</f>
        <v>32.375104</v>
      </c>
      <c r="K54" s="110">
        <f>'GHG energy - GHG Emissions (M t'!K54*3.664</f>
        <v>31.382159999999999</v>
      </c>
      <c r="L54" s="110">
        <f>'GHG energy - GHG Emissions (M t'!L54*3.664</f>
        <v>34.701744000000005</v>
      </c>
      <c r="M54" s="110">
        <f>'GHG energy - GHG Emissions (M t'!M54*3.664</f>
        <v>41.362895999999999</v>
      </c>
      <c r="N54" s="110">
        <f>'GHG energy - GHG Emissions (M t'!N54*3.664</f>
        <v>40.871919999999996</v>
      </c>
      <c r="O54" s="110">
        <f>'GHG energy - GHG Emissions (M t'!O54*3.664</f>
        <v>41.487472000000004</v>
      </c>
      <c r="P54" s="110">
        <f>'GHG energy - GHG Emissions (M t'!P54*3.664</f>
        <v>42.909104000000006</v>
      </c>
      <c r="Q54" s="110">
        <f>'GHG energy - GHG Emissions (M t'!Q54*3.664</f>
        <v>50.914944000000006</v>
      </c>
      <c r="R54" s="110">
        <f>'GHG energy - GHG Emissions (M t'!R54*3.664</f>
        <v>63.423839999999998</v>
      </c>
      <c r="S54" s="110">
        <f>'GHG energy - GHG Emissions (M t'!S54*3.664</f>
        <v>63.225984000000004</v>
      </c>
      <c r="T54" s="110">
        <f>'GHG energy - GHG Emissions (M t'!T54*3.664</f>
        <v>64.790512000000007</v>
      </c>
      <c r="U54" s="110">
        <f>'GHG energy - GHG Emissions (M t'!U54*3.664</f>
        <v>69.165328000000002</v>
      </c>
      <c r="V54" s="110">
        <f>'GHG energy - GHG Emissions (M t'!V54*3.664</f>
        <v>72.558192000000005</v>
      </c>
      <c r="W54" s="110">
        <f>'GHG energy - GHG Emissions (M t'!W54*3.664</f>
        <v>80.369839999999996</v>
      </c>
      <c r="X54" s="110">
        <f>'GHG energy - GHG Emissions (M t'!X54*3.664</f>
        <v>94.047551999999996</v>
      </c>
      <c r="Y54" s="110">
        <f>'GHG energy - GHG Emissions (M t'!Y54*3.664</f>
        <v>84.953504000000009</v>
      </c>
      <c r="Z54" s="110">
        <f>'GHG energy - GHG Emissions (M t'!Z54*3.664</f>
        <v>80.869522507020662</v>
      </c>
      <c r="AA54" s="110">
        <f>'GHG energy - GHG Emissions (M t'!AA54*3.664</f>
        <v>90.810117733504015</v>
      </c>
      <c r="AB54" s="19"/>
      <c r="AC54" s="23">
        <f t="shared" si="1"/>
        <v>6.7185988099641127</v>
      </c>
      <c r="AD54" s="19"/>
    </row>
    <row r="55" spans="1:30" ht="22.25" customHeight="1" x14ac:dyDescent="0.2">
      <c r="A55" s="16" t="s">
        <v>54</v>
      </c>
      <c r="B55" s="107">
        <f>'GHG energy - GHG Emissions (M t'!B55*3.664</f>
        <v>217.76984000000002</v>
      </c>
      <c r="C55" s="108">
        <f>'GHG energy - GHG Emissions (M t'!C55*3.664</f>
        <v>267.54894400000001</v>
      </c>
      <c r="D55" s="108">
        <f>'GHG energy - GHG Emissions (M t'!D55*3.664</f>
        <v>285.30102399999998</v>
      </c>
      <c r="E55" s="108">
        <f>'GHG energy - GHG Emissions (M t'!E55*3.664</f>
        <v>313.56145600000002</v>
      </c>
      <c r="F55" s="108">
        <f>'GHG energy - GHG Emissions (M t'!F55*3.664</f>
        <v>308.76528000000002</v>
      </c>
      <c r="G55" s="108">
        <f>'GHG energy - GHG Emissions (M t'!G55*3.664</f>
        <v>236.06052800000003</v>
      </c>
      <c r="H55" s="108">
        <f>'GHG energy - GHG Emissions (M t'!H55*3.664</f>
        <v>258.53916800000002</v>
      </c>
      <c r="I55" s="108">
        <f>'GHG energy - GHG Emissions (M t'!I55*3.664</f>
        <v>216.06241600000001</v>
      </c>
      <c r="J55" s="108">
        <f>'GHG energy - GHG Emissions (M t'!J55*3.664</f>
        <v>207.51064</v>
      </c>
      <c r="K55" s="108">
        <f>'GHG energy - GHG Emissions (M t'!K55*3.664</f>
        <v>226.27398400000001</v>
      </c>
      <c r="L55" s="108">
        <f>'GHG energy - GHG Emissions (M t'!L55*3.664</f>
        <v>296.69240000000002</v>
      </c>
      <c r="M55" s="108">
        <f>'GHG energy - GHG Emissions (M t'!M55*3.664</f>
        <v>296.97086400000001</v>
      </c>
      <c r="N55" s="108">
        <f>'GHG energy - GHG Emissions (M t'!N55*3.664</f>
        <v>326.13996800000001</v>
      </c>
      <c r="O55" s="108">
        <f>'GHG energy - GHG Emissions (M t'!O55*3.664</f>
        <v>327.00467200000003</v>
      </c>
      <c r="P55" s="108">
        <f>'GHG energy - GHG Emissions (M t'!P55*3.664</f>
        <v>395.51047999999997</v>
      </c>
      <c r="Q55" s="108">
        <f>'GHG energy - GHG Emissions (M t'!Q55*3.664</f>
        <v>397.31683200000003</v>
      </c>
      <c r="R55" s="108">
        <f>'GHG energy - GHG Emissions (M t'!R55*3.664</f>
        <v>432.38497599999999</v>
      </c>
      <c r="S55" s="108">
        <f>'GHG energy - GHG Emissions (M t'!S55*3.664</f>
        <v>387.46067200000005</v>
      </c>
      <c r="T55" s="108">
        <f>'GHG energy - GHG Emissions (M t'!T55*3.664</f>
        <v>429.82384000000002</v>
      </c>
      <c r="U55" s="108">
        <f>'GHG energy - GHG Emissions (M t'!U55*3.664</f>
        <v>468.38377600000001</v>
      </c>
      <c r="V55" s="108">
        <f>'GHG energy - GHG Emissions (M t'!V55*3.664</f>
        <v>520.12678399999993</v>
      </c>
      <c r="W55" s="108">
        <f>'GHG energy - GHG Emissions (M t'!W55*3.664</f>
        <v>500.31920000000008</v>
      </c>
      <c r="X55" s="108">
        <f>'GHG energy - GHG Emissions (M t'!X55*3.664</f>
        <v>565.53473599999995</v>
      </c>
      <c r="Y55" s="108">
        <f>'GHG energy - GHG Emissions (M t'!Y55*3.664</f>
        <v>540.98593600000004</v>
      </c>
      <c r="Z55" s="108">
        <f>'GHG energy - GHG Emissions (M t'!Z55*3.664</f>
        <v>574.96812427800069</v>
      </c>
      <c r="AA55" s="108">
        <f>'GHG energy - GHG Emissions (M t'!AA55*3.664</f>
        <v>600.53191318632037</v>
      </c>
      <c r="AB55" s="34"/>
      <c r="AC55" s="20">
        <f t="shared" si="1"/>
        <v>1.7576450126717285</v>
      </c>
      <c r="AD55" s="34"/>
    </row>
    <row r="56" spans="1:30" ht="22.25" customHeight="1" x14ac:dyDescent="0.2">
      <c r="A56" s="35" t="s">
        <v>55</v>
      </c>
      <c r="B56" s="109"/>
      <c r="C56" s="110"/>
      <c r="D56" s="110"/>
      <c r="E56" s="110"/>
      <c r="F56" s="110"/>
      <c r="G56" s="110"/>
      <c r="H56" s="110"/>
      <c r="I56" s="110">
        <f>'GHG energy - GHG Emissions (M t'!I56*3.664</f>
        <v>0.39571200000000001</v>
      </c>
      <c r="J56" s="110">
        <f>'GHG energy - GHG Emissions (M t'!J56*3.664</f>
        <v>0.6008960000000001</v>
      </c>
      <c r="K56" s="110">
        <f>'GHG energy - GHG Emissions (M t'!K56*3.664</f>
        <v>0.64852799999999999</v>
      </c>
      <c r="L56" s="110">
        <f>'GHG energy - GHG Emissions (M t'!L56*3.664</f>
        <v>0.79142400000000002</v>
      </c>
      <c r="M56" s="110">
        <f>'GHG energy - GHG Emissions (M t'!M56*3.664</f>
        <v>1.348352</v>
      </c>
      <c r="N56" s="110">
        <f>'GHG energy - GHG Emissions (M t'!N56*3.664</f>
        <v>1.1541600000000001</v>
      </c>
      <c r="O56" s="110">
        <f>'GHG energy - GHG Emissions (M t'!O56*3.664</f>
        <v>1.2787359999999999</v>
      </c>
      <c r="P56" s="110">
        <f>'GHG energy - GHG Emissions (M t'!P56*3.664</f>
        <v>1.8649760000000002</v>
      </c>
      <c r="Q56" s="110">
        <f>'GHG energy - GHG Emissions (M t'!Q56*3.664</f>
        <v>2.740672</v>
      </c>
      <c r="R56" s="110">
        <f>'GHG energy - GHG Emissions (M t'!R56*3.664</f>
        <v>2.2643520000000001</v>
      </c>
      <c r="S56" s="110">
        <f>'GHG energy - GHG Emissions (M t'!S56*3.664</f>
        <v>2.3229760000000002</v>
      </c>
      <c r="T56" s="110">
        <f>'GHG energy - GHG Emissions (M t'!T56*3.664</f>
        <v>2.0518400000000003</v>
      </c>
      <c r="U56" s="110">
        <f>'GHG energy - GHG Emissions (M t'!U56*3.664</f>
        <v>2.0884800000000001</v>
      </c>
      <c r="V56" s="110">
        <f>'GHG energy - GHG Emissions (M t'!V56*3.664</f>
        <v>2.0335200000000002</v>
      </c>
      <c r="W56" s="110">
        <f>'GHG energy - GHG Emissions (M t'!W56*3.664</f>
        <v>2.246032</v>
      </c>
      <c r="X56" s="110">
        <f>'GHG energy - GHG Emissions (M t'!X56*3.664</f>
        <v>2.1983999999999999</v>
      </c>
      <c r="Y56" s="110">
        <f>'GHG energy - GHG Emissions (M t'!Y56*3.664</f>
        <v>2.4365600000000001</v>
      </c>
      <c r="Z56" s="110">
        <f>'GHG energy - GHG Emissions (M t'!Z56*3.664</f>
        <v>2.5038162288241441</v>
      </c>
      <c r="AA56" s="110">
        <f>'GHG energy - GHG Emissions (M t'!AA56*3.664</f>
        <v>2.5061251889128844</v>
      </c>
      <c r="AB56" s="36"/>
      <c r="AC56" s="23">
        <f>(AA56-I56)/I56</f>
        <v>5.3332049291224024</v>
      </c>
      <c r="AD56" s="36"/>
    </row>
    <row r="57" spans="1:30" ht="22.25" customHeight="1" x14ac:dyDescent="0.2">
      <c r="A57" s="35" t="s">
        <v>56</v>
      </c>
      <c r="B57" s="107">
        <f>'GHG energy - GHG Emissions (M t'!B57*3.664</f>
        <v>37.328832000000006</v>
      </c>
      <c r="C57" s="108">
        <f>'GHG energy - GHG Emissions (M t'!C57*3.664</f>
        <v>42.495072000000008</v>
      </c>
      <c r="D57" s="108">
        <f>'GHG energy - GHG Emissions (M t'!D57*3.664</f>
        <v>42.883456000000002</v>
      </c>
      <c r="E57" s="108">
        <f>'GHG energy - GHG Emissions (M t'!E57*3.664</f>
        <v>45.627791999999999</v>
      </c>
      <c r="F57" s="108">
        <f>'GHG energy - GHG Emissions (M t'!F57*3.664</f>
        <v>46.609743999999999</v>
      </c>
      <c r="G57" s="108">
        <f>'GHG energy - GHG Emissions (M t'!G57*3.664</f>
        <v>41.630368000000004</v>
      </c>
      <c r="H57" s="108">
        <f>'GHG energy - GHG Emissions (M t'!H57*3.664</f>
        <v>42.769871999999999</v>
      </c>
      <c r="I57" s="108">
        <f>'GHG energy - GHG Emissions (M t'!I57*3.664</f>
        <v>40.926880000000004</v>
      </c>
      <c r="J57" s="108">
        <f>'GHG energy - GHG Emissions (M t'!J57*3.664</f>
        <v>50.233440000000002</v>
      </c>
      <c r="K57" s="108">
        <f>'GHG energy - GHG Emissions (M t'!K57*3.664</f>
        <v>52.329248</v>
      </c>
      <c r="L57" s="108">
        <f>'GHG energy - GHG Emissions (M t'!L57*3.664</f>
        <v>50.999216000000004</v>
      </c>
      <c r="M57" s="108">
        <f>'GHG energy - GHG Emissions (M t'!M57*3.664</f>
        <v>48.738528000000002</v>
      </c>
      <c r="N57" s="108">
        <f>'GHG energy - GHG Emissions (M t'!N57*3.664</f>
        <v>39.032592000000001</v>
      </c>
      <c r="O57" s="108">
        <f>'GHG energy - GHG Emissions (M t'!O57*3.664</f>
        <v>54.230864000000004</v>
      </c>
      <c r="P57" s="108">
        <f>'GHG energy - GHG Emissions (M t'!P57*3.664</f>
        <v>51.061503999999999</v>
      </c>
      <c r="Q57" s="108">
        <f>'GHG energy - GHG Emissions (M t'!Q57*3.664</f>
        <v>50.585183999999998</v>
      </c>
      <c r="R57" s="108">
        <f>'GHG energy - GHG Emissions (M t'!R57*3.664</f>
        <v>53.538368000000006</v>
      </c>
      <c r="S57" s="108">
        <f>'GHG energy - GHG Emissions (M t'!S57*3.664</f>
        <v>66.413664000000011</v>
      </c>
      <c r="T57" s="108">
        <f>'GHG energy - GHG Emissions (M t'!T57*3.664</f>
        <v>67.626448000000011</v>
      </c>
      <c r="U57" s="108">
        <f>'GHG energy - GHG Emissions (M t'!U57*3.664</f>
        <v>61.687103999999998</v>
      </c>
      <c r="V57" s="108">
        <f>'GHG energy - GHG Emissions (M t'!V57*3.664</f>
        <v>61.555200000000006</v>
      </c>
      <c r="W57" s="108">
        <f>'GHG energy - GHG Emissions (M t'!W57*3.664</f>
        <v>56.861616000000005</v>
      </c>
      <c r="X57" s="108">
        <f>'GHG energy - GHG Emissions (M t'!X57*3.664</f>
        <v>43.784799999999997</v>
      </c>
      <c r="Y57" s="108">
        <f>'GHG energy - GHG Emissions (M t'!Y57*3.664</f>
        <v>36.035440000000001</v>
      </c>
      <c r="Z57" s="108">
        <f>'GHG energy - GHG Emissions (M t'!Z57*3.664</f>
        <v>36.333085284657749</v>
      </c>
      <c r="AA57" s="108">
        <f>'GHG energy - GHG Emissions (M t'!AA57*3.664</f>
        <v>37.134576395872919</v>
      </c>
      <c r="AB57" s="36"/>
      <c r="AC57" s="20">
        <f>(AA57-B57)/B57</f>
        <v>-5.2039025525118538E-3</v>
      </c>
      <c r="AD57" s="36"/>
    </row>
    <row r="58" spans="1:30" ht="22.25" customHeight="1" x14ac:dyDescent="0.2">
      <c r="A58" s="35" t="s">
        <v>57</v>
      </c>
      <c r="B58" s="109">
        <f>'GHG energy - GHG Emissions (M t'!B58*3.664</f>
        <v>145.73926400000002</v>
      </c>
      <c r="C58" s="110">
        <f>'GHG energy - GHG Emissions (M t'!C58*3.664</f>
        <v>148.49825600000003</v>
      </c>
      <c r="D58" s="110">
        <f>'GHG energy - GHG Emissions (M t'!D58*3.664</f>
        <v>152.982992</v>
      </c>
      <c r="E58" s="110">
        <f>'GHG energy - GHG Emissions (M t'!E58*3.664</f>
        <v>159.006608</v>
      </c>
      <c r="F58" s="110">
        <f>'GHG energy - GHG Emissions (M t'!F58*3.664</f>
        <v>156.72027200000002</v>
      </c>
      <c r="G58" s="110">
        <f>'GHG energy - GHG Emissions (M t'!G58*3.664</f>
        <v>171.83427200000003</v>
      </c>
      <c r="H58" s="110">
        <f>'GHG energy - GHG Emissions (M t'!H58*3.664</f>
        <v>188.05113600000001</v>
      </c>
      <c r="I58" s="110">
        <f>'GHG energy - GHG Emissions (M t'!I58*3.664</f>
        <v>198.372624</v>
      </c>
      <c r="J58" s="110">
        <f>'GHG energy - GHG Emissions (M t'!J58*3.664</f>
        <v>200.45011199999999</v>
      </c>
      <c r="K58" s="110">
        <f>'GHG energy - GHG Emissions (M t'!K58*3.664</f>
        <v>196.61024</v>
      </c>
      <c r="L58" s="110">
        <f>'GHG energy - GHG Emissions (M t'!L58*3.664</f>
        <v>215.97448</v>
      </c>
      <c r="M58" s="110">
        <f>'GHG energy - GHG Emissions (M t'!M58*3.664</f>
        <v>194.39352</v>
      </c>
      <c r="N58" s="110">
        <f>'GHG energy - GHG Emissions (M t'!N58*3.664</f>
        <v>205.51742400000001</v>
      </c>
      <c r="O58" s="110">
        <f>'GHG energy - GHG Emissions (M t'!O58*3.664</f>
        <v>218.345088</v>
      </c>
      <c r="P58" s="110">
        <f>'GHG energy - GHG Emissions (M t'!P58*3.664</f>
        <v>225.23707200000001</v>
      </c>
      <c r="Q58" s="110">
        <f>'GHG energy - GHG Emissions (M t'!Q58*3.664</f>
        <v>237.19636799999998</v>
      </c>
      <c r="R58" s="110">
        <f>'GHG energy - GHG Emissions (M t'!R58*3.664</f>
        <v>261.40075200000001</v>
      </c>
      <c r="S58" s="110">
        <f>'GHG energy - GHG Emissions (M t'!S58*3.664</f>
        <v>284.42532799999998</v>
      </c>
      <c r="T58" s="110">
        <f>'GHG energy - GHG Emissions (M t'!T58*3.664</f>
        <v>283.74748800000003</v>
      </c>
      <c r="U58" s="110">
        <f>'GHG energy - GHG Emissions (M t'!U58*3.664</f>
        <v>277.61761600000006</v>
      </c>
      <c r="V58" s="110">
        <f>'GHG energy - GHG Emissions (M t'!V58*3.664</f>
        <v>297.75862400000005</v>
      </c>
      <c r="W58" s="110">
        <f>'GHG energy - GHG Emissions (M t'!W58*3.664</f>
        <v>320.57801599999999</v>
      </c>
      <c r="X58" s="110">
        <f>'GHG energy - GHG Emissions (M t'!X58*3.664</f>
        <v>329.29100800000003</v>
      </c>
      <c r="Y58" s="110">
        <f>'GHG energy - GHG Emissions (M t'!Y58*3.664</f>
        <v>323.18678400000005</v>
      </c>
      <c r="Z58" s="110">
        <f>'GHG energy - GHG Emissions (M t'!Z58*3.664</f>
        <v>353.14965156577694</v>
      </c>
      <c r="AA58" s="110">
        <f>'GHG energy - GHG Emissions (M t'!AA58*3.664</f>
        <v>355.22646755398489</v>
      </c>
      <c r="AB58" s="36"/>
      <c r="AC58" s="23">
        <f>(AA58-B58)/B58</f>
        <v>1.4374108788828852</v>
      </c>
      <c r="AD58" s="36"/>
    </row>
    <row r="59" spans="1:30" ht="22.25" customHeight="1" x14ac:dyDescent="0.2">
      <c r="A59" s="35" t="s">
        <v>58</v>
      </c>
      <c r="B59" s="107">
        <f>'GHG energy - GHG Emissions (M t'!B59*3.664</f>
        <v>51.966512000000002</v>
      </c>
      <c r="C59" s="108">
        <f>'GHG energy - GHG Emissions (M t'!C59*3.664</f>
        <v>56.964208000000006</v>
      </c>
      <c r="D59" s="108">
        <f>'GHG energy - GHG Emissions (M t'!D59*3.664</f>
        <v>58.089055999999999</v>
      </c>
      <c r="E59" s="108">
        <f>'GHG energy - GHG Emissions (M t'!E59*3.664</f>
        <v>65.926351999999994</v>
      </c>
      <c r="F59" s="108">
        <f>'GHG energy - GHG Emissions (M t'!F59*3.664</f>
        <v>73.071152000000012</v>
      </c>
      <c r="G59" s="108">
        <f>'GHG energy - GHG Emissions (M t'!G59*3.664</f>
        <v>70.583296000000004</v>
      </c>
      <c r="H59" s="108">
        <f>'GHG energy - GHG Emissions (M t'!H59*3.664</f>
        <v>41.025807999999998</v>
      </c>
      <c r="I59" s="108">
        <f>'GHG energy - GHG Emissions (M t'!I59*3.664</f>
        <v>41.612048000000001</v>
      </c>
      <c r="J59" s="108">
        <f>'GHG energy - GHG Emissions (M t'!J59*3.664</f>
        <v>81.428736000000001</v>
      </c>
      <c r="K59" s="108">
        <f>'GHG energy - GHG Emissions (M t'!K59*3.664</f>
        <v>78.310672000000011</v>
      </c>
      <c r="L59" s="108">
        <f>'GHG energy - GHG Emissions (M t'!L59*3.664</f>
        <v>112.470144</v>
      </c>
      <c r="M59" s="108">
        <f>'GHG energy - GHG Emissions (M t'!M59*3.664</f>
        <v>101.33158400000001</v>
      </c>
      <c r="N59" s="108">
        <f>'GHG energy - GHG Emissions (M t'!N59*3.664</f>
        <v>84.634736000000004</v>
      </c>
      <c r="O59" s="108">
        <f>'GHG energy - GHG Emissions (M t'!O59*3.664</f>
        <v>106.754304</v>
      </c>
      <c r="P59" s="108">
        <f>'GHG energy - GHG Emissions (M t'!P59*3.664</f>
        <v>113.14798400000001</v>
      </c>
      <c r="Q59" s="108">
        <f>'GHG energy - GHG Emissions (M t'!Q59*3.664</f>
        <v>116.05353600000001</v>
      </c>
      <c r="R59" s="108">
        <f>'GHG energy - GHG Emissions (M t'!R59*3.664</f>
        <v>123.773584</v>
      </c>
      <c r="S59" s="108">
        <f>'GHG energy - GHG Emissions (M t'!S59*3.664</f>
        <v>135.516704</v>
      </c>
      <c r="T59" s="108">
        <f>'GHG energy - GHG Emissions (M t'!T59*3.664</f>
        <v>157.22590400000001</v>
      </c>
      <c r="U59" s="108">
        <f>'GHG energy - GHG Emissions (M t'!U59*3.664</f>
        <v>167.822192</v>
      </c>
      <c r="V59" s="108">
        <f>'GHG energy - GHG Emissions (M t'!V59*3.664</f>
        <v>160.68105600000001</v>
      </c>
      <c r="W59" s="108">
        <f>'GHG energy - GHG Emissions (M t'!W59*3.664</f>
        <v>159.45361600000001</v>
      </c>
      <c r="X59" s="108">
        <f>'GHG energy - GHG Emissions (M t'!X59*3.664</f>
        <v>172.21532800000003</v>
      </c>
      <c r="Y59" s="108">
        <f>'GHG energy - GHG Emissions (M t'!Y59*3.664</f>
        <v>168.98367999999999</v>
      </c>
      <c r="Z59" s="108">
        <f>'GHG energy - GHG Emissions (M t'!Z59*3.664</f>
        <v>169.58807232021087</v>
      </c>
      <c r="AA59" s="108">
        <f>'GHG energy - GHG Emissions (M t'!AA59*3.664</f>
        <v>176.49302334084385</v>
      </c>
      <c r="AB59" s="36"/>
      <c r="AC59" s="20">
        <f>(AA59-B59)/B59</f>
        <v>2.3962838094818419</v>
      </c>
      <c r="AD59" s="36"/>
    </row>
    <row r="60" spans="1:30" ht="22.25" customHeight="1" x14ac:dyDescent="0.2">
      <c r="A60" s="35" t="s">
        <v>59</v>
      </c>
      <c r="B60" s="109">
        <f>'GHG energy - GHG Emissions (M t'!B60*3.664</f>
        <v>9.5886880000000012</v>
      </c>
      <c r="C60" s="110">
        <f>'GHG energy - GHG Emissions (M t'!C60*3.664</f>
        <v>9.9697440000000004</v>
      </c>
      <c r="D60" s="110">
        <f>'GHG energy - GHG Emissions (M t'!D60*3.664</f>
        <v>14.198</v>
      </c>
      <c r="E60" s="110">
        <f>'GHG energy - GHG Emissions (M t'!E60*3.664</f>
        <v>9.247936000000001</v>
      </c>
      <c r="F60" s="110">
        <f>'GHG energy - GHG Emissions (M t'!F60*3.664</f>
        <v>11.182528000000001</v>
      </c>
      <c r="G60" s="110">
        <f>'GHG energy - GHG Emissions (M t'!G60*3.664</f>
        <v>11.241152000000001</v>
      </c>
      <c r="H60" s="110">
        <f>'GHG energy - GHG Emissions (M t'!H60*3.664</f>
        <v>13.388256</v>
      </c>
      <c r="I60" s="110">
        <f>'GHG energy - GHG Emissions (M t'!I60*3.664</f>
        <v>13.347951999999999</v>
      </c>
      <c r="J60" s="110">
        <f>'GHG energy - GHG Emissions (M t'!J60*3.664</f>
        <v>12.190128</v>
      </c>
      <c r="K60" s="110">
        <f>'GHG energy - GHG Emissions (M t'!K60*3.664</f>
        <v>13.882896000000001</v>
      </c>
      <c r="L60" s="110">
        <f>'GHG energy - GHG Emissions (M t'!L60*3.664</f>
        <v>14.626688</v>
      </c>
      <c r="M60" s="110">
        <f>'GHG energy - GHG Emissions (M t'!M60*3.664</f>
        <v>16.238848000000001</v>
      </c>
      <c r="N60" s="110">
        <f>'GHG energy - GHG Emissions (M t'!N60*3.664</f>
        <v>15.751536000000002</v>
      </c>
      <c r="O60" s="110">
        <f>'GHG energy - GHG Emissions (M t'!O60*3.664</f>
        <v>17.290416</v>
      </c>
      <c r="P60" s="110">
        <f>'GHG energy - GHG Emissions (M t'!P60*3.664</f>
        <v>18.865936000000001</v>
      </c>
      <c r="Q60" s="110">
        <f>'GHG energy - GHG Emissions (M t'!Q60*3.664</f>
        <v>20.027424</v>
      </c>
      <c r="R60" s="110">
        <f>'GHG energy - GHG Emissions (M t'!R60*3.664</f>
        <v>20.778544</v>
      </c>
      <c r="S60" s="110">
        <f>'GHG energy - GHG Emissions (M t'!S60*3.664</f>
        <v>20.954416000000002</v>
      </c>
      <c r="T60" s="110">
        <f>'GHG energy - GHG Emissions (M t'!T60*3.664</f>
        <v>22.321088000000007</v>
      </c>
      <c r="U60" s="110">
        <f>'GHG energy - GHG Emissions (M t'!U60*3.664</f>
        <v>24.541472000000002</v>
      </c>
      <c r="V60" s="110">
        <f>'GHG energy - GHG Emissions (M t'!V60*3.664</f>
        <v>23.412960000000002</v>
      </c>
      <c r="W60" s="110">
        <f>'GHG energy - GHG Emissions (M t'!W60*3.664</f>
        <v>19.650032000000003</v>
      </c>
      <c r="X60" s="110">
        <f>'GHG energy - GHG Emissions (M t'!X60*3.664</f>
        <v>18.276032000000001</v>
      </c>
      <c r="Y60" s="110">
        <f>'GHG energy - GHG Emissions (M t'!Y60*3.664</f>
        <v>25.325568000000001</v>
      </c>
      <c r="Z60" s="110">
        <f>'GHG energy - GHG Emissions (M t'!Z60*3.664</f>
        <v>25.94830390245804</v>
      </c>
      <c r="AA60" s="110">
        <f>'GHG energy - GHG Emissions (M t'!AA60*3.664</f>
        <v>26.104610368733052</v>
      </c>
      <c r="AB60" s="36"/>
      <c r="AC60" s="23">
        <f>(AA60-B60)/B60</f>
        <v>1.7224381864060077</v>
      </c>
      <c r="AD60" s="36"/>
    </row>
    <row r="61" spans="1:30" ht="22.25" customHeight="1" x14ac:dyDescent="0.2">
      <c r="A61" s="37" t="s">
        <v>60</v>
      </c>
      <c r="B61" s="119">
        <f t="shared" ref="B61:AA61" si="2">B42+B30+B13+B4</f>
        <v>6755.2866658190187</v>
      </c>
      <c r="C61" s="120">
        <f t="shared" si="2"/>
        <v>7032.3775970850584</v>
      </c>
      <c r="D61" s="120">
        <f t="shared" si="2"/>
        <v>7335.5771520000008</v>
      </c>
      <c r="E61" s="120">
        <f t="shared" si="2"/>
        <v>7655.5432799999999</v>
      </c>
      <c r="F61" s="120">
        <f t="shared" si="2"/>
        <v>8020.6022560000001</v>
      </c>
      <c r="G61" s="120">
        <f t="shared" si="2"/>
        <v>8343.2724160000016</v>
      </c>
      <c r="H61" s="120">
        <f t="shared" si="2"/>
        <v>8669.8264159999999</v>
      </c>
      <c r="I61" s="120">
        <f t="shared" si="2"/>
        <v>8756.7951200000025</v>
      </c>
      <c r="J61" s="120">
        <f t="shared" si="2"/>
        <v>8370.4043359999996</v>
      </c>
      <c r="K61" s="120">
        <f t="shared" si="2"/>
        <v>8630.5813120000003</v>
      </c>
      <c r="L61" s="120">
        <f t="shared" si="2"/>
        <v>9034.2515199999998</v>
      </c>
      <c r="M61" s="120">
        <f t="shared" si="2"/>
        <v>9216.6307840000009</v>
      </c>
      <c r="N61" s="120">
        <f t="shared" si="2"/>
        <v>9548.2594239999999</v>
      </c>
      <c r="O61" s="120">
        <f t="shared" si="2"/>
        <v>10611.739088000002</v>
      </c>
      <c r="P61" s="120">
        <f t="shared" si="2"/>
        <v>11721.986047999999</v>
      </c>
      <c r="Q61" s="120">
        <f t="shared" si="2"/>
        <v>12346.320655999996</v>
      </c>
      <c r="R61" s="120">
        <f t="shared" si="2"/>
        <v>13225.083424</v>
      </c>
      <c r="S61" s="120">
        <f t="shared" si="2"/>
        <v>13877.026272000001</v>
      </c>
      <c r="T61" s="120">
        <f t="shared" si="2"/>
        <v>14596.416031999999</v>
      </c>
      <c r="U61" s="120">
        <f t="shared" si="2"/>
        <v>15179.153248000001</v>
      </c>
      <c r="V61" s="120">
        <f t="shared" si="2"/>
        <v>16706.964304000001</v>
      </c>
      <c r="W61" s="120">
        <f t="shared" si="2"/>
        <v>18068.788832000002</v>
      </c>
      <c r="X61" s="120">
        <f t="shared" si="2"/>
        <v>18786.240336000003</v>
      </c>
      <c r="Y61" s="120">
        <f t="shared" si="2"/>
        <v>18900.311648000003</v>
      </c>
      <c r="Z61" s="120">
        <f t="shared" si="2"/>
        <v>19252.111828526889</v>
      </c>
      <c r="AA61" s="120">
        <f t="shared" si="2"/>
        <v>19419.459667797113</v>
      </c>
      <c r="AB61" s="40"/>
      <c r="AC61" s="41">
        <f>(AA61-B61)/B61</f>
        <v>1.8747054904505192</v>
      </c>
      <c r="AD61" s="40"/>
    </row>
    <row r="62" spans="1:30" ht="36.25" customHeight="1" x14ac:dyDescent="0.2">
      <c r="A62" s="35"/>
      <c r="B62" s="136" t="s">
        <v>70</v>
      </c>
      <c r="C62" s="137"/>
      <c r="D62" s="137"/>
      <c r="E62" s="137"/>
      <c r="F62" s="137"/>
      <c r="G62" s="137"/>
      <c r="H62" s="137"/>
      <c r="I62" s="110"/>
      <c r="J62" s="110"/>
      <c r="K62" s="110"/>
      <c r="L62" s="110"/>
      <c r="M62" s="110"/>
      <c r="N62" s="110"/>
      <c r="O62" s="110"/>
      <c r="P62" s="110"/>
      <c r="Q62" s="110"/>
      <c r="R62" s="110"/>
      <c r="S62" s="110"/>
      <c r="T62" s="110"/>
      <c r="U62" s="110"/>
      <c r="V62" s="110"/>
      <c r="W62" s="110"/>
      <c r="X62" s="110"/>
      <c r="Y62" s="110"/>
      <c r="Z62" s="110"/>
      <c r="AA62" s="110"/>
      <c r="AB62" s="44"/>
      <c r="AC62" s="23"/>
      <c r="AD62" s="44"/>
    </row>
  </sheetData>
  <mergeCells count="3">
    <mergeCell ref="A1:AD1"/>
    <mergeCell ref="B62:H62"/>
    <mergeCell ref="C2:D2"/>
  </mergeCells>
  <pageMargins left="1" right="1" top="1" bottom="1" header="0.25" footer="0.25"/>
  <pageSetup orientation="portrait"/>
  <headerFooter>
    <oddFooter>&amp;C&amp;"Helvetica,Regular"&amp;12&amp;K000000&amp;P</oddFoot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AD62"/>
  <sheetViews>
    <sheetView showGridLines="0" workbookViewId="0">
      <pane xSplit="1" ySplit="3" topLeftCell="B50" activePane="bottomRight" state="frozen"/>
      <selection pane="topRight"/>
      <selection pane="bottomLeft"/>
      <selection pane="bottomRight" activeCell="B4" sqref="B4"/>
    </sheetView>
  </sheetViews>
  <sheetFormatPr baseColWidth="10" defaultColWidth="12.25" defaultRowHeight="21.75" customHeight="1" x14ac:dyDescent="0.2"/>
  <cols>
    <col min="1" max="1" width="22.25" style="122" customWidth="1"/>
    <col min="2" max="2" width="10.875" style="122" customWidth="1"/>
    <col min="3" max="3" width="9.75" style="122" customWidth="1"/>
    <col min="4" max="27" width="10.875" style="122" customWidth="1"/>
    <col min="28" max="28" width="1.875" style="122" customWidth="1"/>
    <col min="29" max="29" width="10.875" style="122" customWidth="1"/>
    <col min="30" max="30" width="2.25" style="122" customWidth="1"/>
    <col min="31" max="256" width="12.25" customWidth="1"/>
  </cols>
  <sheetData>
    <row r="1" spans="1:30" ht="30" customHeight="1" x14ac:dyDescent="0.2">
      <c r="A1" s="135" t="s">
        <v>73</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row>
    <row r="2" spans="1:30" ht="50.5" customHeight="1" x14ac:dyDescent="0.25">
      <c r="A2" s="104" t="s">
        <v>74</v>
      </c>
      <c r="B2" s="4"/>
      <c r="C2" s="141"/>
      <c r="D2" s="142"/>
      <c r="E2" s="4"/>
      <c r="F2" s="4"/>
      <c r="G2" s="4"/>
      <c r="H2" s="4"/>
      <c r="I2" s="4"/>
      <c r="J2" s="4"/>
      <c r="K2" s="4"/>
      <c r="L2" s="4"/>
      <c r="M2" s="4"/>
      <c r="N2" s="4"/>
      <c r="O2" s="4"/>
      <c r="P2" s="4"/>
      <c r="Q2" s="4"/>
      <c r="R2" s="4"/>
      <c r="S2" s="4"/>
      <c r="T2" s="4"/>
      <c r="U2" s="4"/>
      <c r="V2" s="4"/>
      <c r="W2" s="4"/>
      <c r="X2" s="4"/>
      <c r="Y2" s="4"/>
      <c r="Z2" s="4"/>
      <c r="AA2" s="4"/>
      <c r="AB2" s="4"/>
      <c r="AC2" s="4"/>
      <c r="AD2" s="5"/>
    </row>
    <row r="3" spans="1:30" ht="22.75" customHeight="1" x14ac:dyDescent="0.25">
      <c r="A3" s="6" t="s">
        <v>1</v>
      </c>
      <c r="B3" s="7">
        <v>1990</v>
      </c>
      <c r="C3" s="7">
        <v>1991</v>
      </c>
      <c r="D3" s="7">
        <v>1992</v>
      </c>
      <c r="E3" s="7">
        <v>1993</v>
      </c>
      <c r="F3" s="7">
        <v>1994</v>
      </c>
      <c r="G3" s="7">
        <v>1995</v>
      </c>
      <c r="H3" s="7">
        <v>1996</v>
      </c>
      <c r="I3" s="7">
        <v>1997</v>
      </c>
      <c r="J3" s="7">
        <v>1998</v>
      </c>
      <c r="K3" s="7">
        <v>1999</v>
      </c>
      <c r="L3" s="7">
        <v>2000</v>
      </c>
      <c r="M3" s="7">
        <v>2001</v>
      </c>
      <c r="N3" s="7">
        <v>2002</v>
      </c>
      <c r="O3" s="7">
        <v>2003</v>
      </c>
      <c r="P3" s="7">
        <v>2004</v>
      </c>
      <c r="Q3" s="7">
        <v>2005</v>
      </c>
      <c r="R3" s="7">
        <v>2006</v>
      </c>
      <c r="S3" s="7">
        <v>2007</v>
      </c>
      <c r="T3" s="7">
        <v>2008</v>
      </c>
      <c r="U3" s="7">
        <v>2009</v>
      </c>
      <c r="V3" s="7">
        <v>2010</v>
      </c>
      <c r="W3" s="7">
        <v>2011</v>
      </c>
      <c r="X3" s="7">
        <v>2012</v>
      </c>
      <c r="Y3" s="7">
        <v>2013</v>
      </c>
      <c r="Z3" s="7">
        <v>2014</v>
      </c>
      <c r="AA3" s="7">
        <v>2015</v>
      </c>
      <c r="AB3" s="8"/>
      <c r="AC3" s="9" t="s">
        <v>2</v>
      </c>
      <c r="AD3" s="10"/>
    </row>
    <row r="4" spans="1:30" ht="23.25" customHeight="1" x14ac:dyDescent="0.2">
      <c r="A4" s="11" t="s">
        <v>3</v>
      </c>
      <c r="B4" s="123">
        <f>('GHG energy - GHG Emissions (M 1'!B4*1000000)/('Population Total - Country Popu'!C4*1000)</f>
        <v>3.0350918904028159</v>
      </c>
      <c r="C4" s="124">
        <f>('GHG energy - GHG Emissions (M 1'!C4*1000000)/('Population Total - Country Popu'!D4*1000)</f>
        <v>3.1098895949086494</v>
      </c>
      <c r="D4" s="124">
        <f>('GHG energy - GHG Emissions (M 1'!D4*1000000)/('Population Total - Country Popu'!E4*1000)</f>
        <v>3.1954868445030868</v>
      </c>
      <c r="E4" s="124">
        <f>('GHG energy - GHG Emissions (M 1'!E4*1000000)/('Population Total - Country Popu'!F4*1000)</f>
        <v>3.3173317609744339</v>
      </c>
      <c r="F4" s="124">
        <f>('GHG energy - GHG Emissions (M 1'!F4*1000000)/('Population Total - Country Popu'!G4*1000)</f>
        <v>3.4677841247353092</v>
      </c>
      <c r="G4" s="124">
        <f>('GHG energy - GHG Emissions (M 1'!G4*1000000)/('Population Total - Country Popu'!H4*1000)</f>
        <v>3.6517400049916766</v>
      </c>
      <c r="H4" s="124">
        <f>('GHG energy - GHG Emissions (M 1'!H4*1000000)/('Population Total - Country Popu'!I4*1000)</f>
        <v>3.7567711362031502</v>
      </c>
      <c r="I4" s="124">
        <f>('GHG energy - GHG Emissions (M 1'!I4*1000000)/('Population Total - Country Popu'!J4*1000)</f>
        <v>3.7467787229299048</v>
      </c>
      <c r="J4" s="124">
        <f>('GHG energy - GHG Emissions (M 1'!J4*1000000)/('Population Total - Country Popu'!K4*1000)</f>
        <v>3.4578374999580377</v>
      </c>
      <c r="K4" s="124">
        <f>('GHG energy - GHG Emissions (M 1'!K4*1000000)/('Population Total - Country Popu'!L4*1000)</f>
        <v>3.4935171795075473</v>
      </c>
      <c r="L4" s="124">
        <f>('GHG energy - GHG Emissions (M 1'!L4*1000000)/('Population Total - Country Popu'!M4*1000)</f>
        <v>3.5890521631716208</v>
      </c>
      <c r="M4" s="124">
        <f>('GHG energy - GHG Emissions (M 1'!M4*1000000)/('Population Total - Country Popu'!N4*1000)</f>
        <v>3.6202845555502754</v>
      </c>
      <c r="N4" s="124">
        <f>('GHG energy - GHG Emissions (M 1'!N4*1000000)/('Population Total - Country Popu'!O4*1000)</f>
        <v>3.7627604903356762</v>
      </c>
      <c r="O4" s="124">
        <f>('GHG energy - GHG Emissions (M 1'!O4*1000000)/('Population Total - Country Popu'!P4*1000)</f>
        <v>4.3080184403766166</v>
      </c>
      <c r="P4" s="124">
        <f>('GHG energy - GHG Emissions (M 1'!P4*1000000)/('Population Total - Country Popu'!Q4*1000)</f>
        <v>4.8149323096582499</v>
      </c>
      <c r="Q4" s="124">
        <f>('GHG energy - GHG Emissions (M 1'!Q4*1000000)/('Population Total - Country Popu'!R4*1000)</f>
        <v>5.0851565618702042</v>
      </c>
      <c r="R4" s="124">
        <f>('GHG energy - GHG Emissions (M 1'!R4*1000000)/('Population Total - Country Popu'!S4*1000)</f>
        <v>5.4623746582300257</v>
      </c>
      <c r="S4" s="124">
        <f>('GHG energy - GHG Emissions (M 1'!S4*1000000)/('Population Total - Country Popu'!T4*1000)</f>
        <v>5.7027711509079442</v>
      </c>
      <c r="T4" s="124">
        <f>('GHG energy - GHG Emissions (M 1'!T4*1000000)/('Population Total - Country Popu'!U4*1000)</f>
        <v>5.8889881856149024</v>
      </c>
      <c r="U4" s="124">
        <f>('GHG energy - GHG Emissions (M 1'!U4*1000000)/('Population Total - Country Popu'!V4*1000)</f>
        <v>6.0593070061057128</v>
      </c>
      <c r="V4" s="124">
        <f>('GHG energy - GHG Emissions (M 1'!V4*1000000)/('Population Total - Country Popu'!W4*1000)</f>
        <v>6.8409315882379875</v>
      </c>
      <c r="W4" s="124">
        <f>('GHG energy - GHG Emissions (M 1'!W4*1000000)/('Population Total - Country Popu'!X4*1000)</f>
        <v>7.4163188208127266</v>
      </c>
      <c r="X4" s="124">
        <f>('GHG energy - GHG Emissions (M 1'!X4*1000000)/('Population Total - Country Popu'!Y4*1000)</f>
        <v>7.5751855540266062</v>
      </c>
      <c r="Y4" s="124">
        <f>('GHG energy - GHG Emissions (M 1'!Y4*1000000)/('Population Total - Country Popu'!Z4*1000)</f>
        <v>7.6970953160987099</v>
      </c>
      <c r="Z4" s="124">
        <f>('GHG energy - GHG Emissions (M 1'!Z4*1000000)/('Population Total - Country Popu'!AA4*1000)</f>
        <v>7.6745772064491424</v>
      </c>
      <c r="AA4" s="124">
        <f>('GHG energy - GHG Emissions (M 1'!AA4*1000000)/('Population Total - Country Popu'!AB4*1000)</f>
        <v>7.5750803435815026</v>
      </c>
      <c r="AB4" s="14"/>
      <c r="AC4" s="15">
        <f t="shared" ref="AC4:AC39" si="0">(AA4-B4)/B4</f>
        <v>1.4958322901308077</v>
      </c>
      <c r="AD4" s="14"/>
    </row>
    <row r="5" spans="1:30" ht="22.25" customHeight="1" x14ac:dyDescent="0.2">
      <c r="A5" s="16" t="s">
        <v>4</v>
      </c>
      <c r="B5" s="125">
        <f>('GHG energy - GHG Emissions (M 1'!B5*1000000)/('Population Total - Country Popu'!C5*1000)</f>
        <v>2.1097217110609057</v>
      </c>
      <c r="C5" s="126">
        <f>('GHG energy - GHG Emissions (M 1'!C5*1000000)/('Population Total - Country Popu'!D5*1000)</f>
        <v>2.1829301576996949</v>
      </c>
      <c r="D5" s="126">
        <f>('GHG energy - GHG Emissions (M 1'!D5*1000000)/('Population Total - Country Popu'!E5*1000)</f>
        <v>2.2469202076947137</v>
      </c>
      <c r="E5" s="126">
        <f>('GHG energy - GHG Emissions (M 1'!E5*1000000)/('Population Total - Country Popu'!F5*1000)</f>
        <v>2.3710571624526833</v>
      </c>
      <c r="F5" s="126">
        <f>('GHG energy - GHG Emissions (M 1'!F5*1000000)/('Population Total - Country Popu'!G5*1000)</f>
        <v>2.4926050433877522</v>
      </c>
      <c r="G5" s="126">
        <f>('GHG energy - GHG Emissions (M 1'!G5*1000000)/('Population Total - Country Popu'!H5*1000)</f>
        <v>2.6807965214608771</v>
      </c>
      <c r="H5" s="126">
        <f>('GHG energy - GHG Emissions (M 1'!H5*1000000)/('Population Total - Country Popu'!I5*1000)</f>
        <v>2.7728698378151404</v>
      </c>
      <c r="I5" s="126">
        <f>('GHG energy - GHG Emissions (M 1'!I5*1000000)/('Population Total - Country Popu'!J5*1000)</f>
        <v>2.7578448237182802</v>
      </c>
      <c r="J5" s="126">
        <f>('GHG energy - GHG Emissions (M 1'!J5*1000000)/('Population Total - Country Popu'!K5*1000)</f>
        <v>2.6253275888914449</v>
      </c>
      <c r="K5" s="126">
        <f>('GHG energy - GHG Emissions (M 1'!K5*1000000)/('Population Total - Country Popu'!L5*1000)</f>
        <v>2.6045266871707851</v>
      </c>
      <c r="L5" s="126">
        <f>('GHG energy - GHG Emissions (M 1'!L5*1000000)/('Population Total - Country Popu'!M5*1000)</f>
        <v>2.6572297753331111</v>
      </c>
      <c r="M5" s="126">
        <f>('GHG energy - GHG Emissions (M 1'!M5*1000000)/('Population Total - Country Popu'!N5*1000)</f>
        <v>2.7057537149911877</v>
      </c>
      <c r="N5" s="126">
        <f>('GHG energy - GHG Emissions (M 1'!N5*1000000)/('Population Total - Country Popu'!O5*1000)</f>
        <v>2.8496542604850377</v>
      </c>
      <c r="O5" s="126">
        <f>('GHG energy - GHG Emissions (M 1'!O5*1000000)/('Population Total - Country Popu'!P5*1000)</f>
        <v>3.470555896869076</v>
      </c>
      <c r="P5" s="126">
        <f>('GHG energy - GHG Emissions (M 1'!P5*1000000)/('Population Total - Country Popu'!Q5*1000)</f>
        <v>4.0321911579088745</v>
      </c>
      <c r="Q5" s="126">
        <f>('GHG energy - GHG Emissions (M 1'!Q5*1000000)/('Population Total - Country Popu'!R5*1000)</f>
        <v>4.3888492425524035</v>
      </c>
      <c r="R5" s="126">
        <f>('GHG energy - GHG Emissions (M 1'!R5*1000000)/('Population Total - Country Popu'!S5*1000)</f>
        <v>4.8329636103415465</v>
      </c>
      <c r="S5" s="126">
        <f>('GHG energy - GHG Emissions (M 1'!S5*1000000)/('Population Total - Country Popu'!T5*1000)</f>
        <v>5.0858311559837652</v>
      </c>
      <c r="T5" s="126">
        <f>('GHG energy - GHG Emissions (M 1'!T5*1000000)/('Population Total - Country Popu'!U5*1000)</f>
        <v>5.3396978252563985</v>
      </c>
      <c r="U5" s="126">
        <f>('GHG energy - GHG Emissions (M 1'!U5*1000000)/('Population Total - Country Popu'!V5*1000)</f>
        <v>5.6336445833777367</v>
      </c>
      <c r="V5" s="126">
        <f>('GHG energy - GHG Emissions (M 1'!V5*1000000)/('Population Total - Country Popu'!W5*1000)</f>
        <v>6.4425425169930453</v>
      </c>
      <c r="W5" s="126">
        <f>('GHG energy - GHG Emissions (M 1'!W5*1000000)/('Population Total - Country Popu'!X5*1000)</f>
        <v>7.1005194820379423</v>
      </c>
      <c r="X5" s="126">
        <f>('GHG energy - GHG Emissions (M 1'!X5*1000000)/('Population Total - Country Popu'!Y5*1000)</f>
        <v>7.2709326342619995</v>
      </c>
      <c r="Y5" s="126">
        <f>('GHG energy - GHG Emissions (M 1'!Y5*1000000)/('Population Total - Country Popu'!Z5*1000)</f>
        <v>7.3912541623754029</v>
      </c>
      <c r="Z5" s="126">
        <f>('GHG energy - GHG Emissions (M 1'!Z5*1000000)/('Population Total - Country Popu'!AA5*1000)</f>
        <v>7.3856164024756392</v>
      </c>
      <c r="AA5" s="126">
        <f>('GHG energy - GHG Emissions (M 1'!AA5*1000000)/('Population Total - Country Popu'!AB5*1000)</f>
        <v>7.2887471040911436</v>
      </c>
      <c r="AB5" s="19"/>
      <c r="AC5" s="20">
        <f t="shared" si="0"/>
        <v>2.4548381740954288</v>
      </c>
      <c r="AD5" s="19"/>
    </row>
    <row r="6" spans="1:30" ht="22.25" customHeight="1" x14ac:dyDescent="0.2">
      <c r="A6" s="16" t="s">
        <v>5</v>
      </c>
      <c r="B6" s="127">
        <f>('GHG energy - GHG Emissions (M 1'!B6*1000000)/('Population Total - Country Popu'!C6*1000)</f>
        <v>4.7137480151881253</v>
      </c>
      <c r="C6" s="32">
        <f>('GHG energy - GHG Emissions (M 1'!C6*1000000)/('Population Total - Country Popu'!D6*1000)</f>
        <v>4.886584699453552</v>
      </c>
      <c r="D6" s="32">
        <f>('GHG energy - GHG Emissions (M 1'!D6*1000000)/('Population Total - Country Popu'!E6*1000)</f>
        <v>5.5942480121806817</v>
      </c>
      <c r="E6" s="32">
        <f>('GHG energy - GHG Emissions (M 1'!E6*1000000)/('Population Total - Country Popu'!F6*1000)</f>
        <v>5.8529468922767647</v>
      </c>
      <c r="F6" s="32">
        <f>('GHG energy - GHG Emissions (M 1'!F6*1000000)/('Population Total - Country Popu'!G6*1000)</f>
        <v>5.1716717405691597</v>
      </c>
      <c r="G6" s="32">
        <f>('GHG energy - GHG Emissions (M 1'!G6*1000000)/('Population Total - Country Popu'!H6*1000)</f>
        <v>5.1179114583333343</v>
      </c>
      <c r="H6" s="32">
        <f>('GHG energy - GHG Emissions (M 1'!H6*1000000)/('Population Total - Country Popu'!I6*1000)</f>
        <v>4.6373686055776888</v>
      </c>
      <c r="I6" s="32">
        <f>('GHG energy - GHG Emissions (M 1'!I6*1000000)/('Population Total - Country Popu'!J6*1000)</f>
        <v>4.7704357020681076</v>
      </c>
      <c r="J6" s="32">
        <f>('GHG energy - GHG Emissions (M 1'!J6*1000000)/('Population Total - Country Popu'!K6*1000)</f>
        <v>5.9267645631067962</v>
      </c>
      <c r="K6" s="32">
        <f>('GHG energy - GHG Emissions (M 1'!K6*1000000)/('Population Total - Country Popu'!L6*1000)</f>
        <v>6.3392152086736964</v>
      </c>
      <c r="L6" s="32">
        <f>('GHG energy - GHG Emissions (M 1'!L6*1000000)/('Population Total - Country Popu'!M6*1000)</f>
        <v>5.911717922457937</v>
      </c>
      <c r="M6" s="32">
        <f>('GHG energy - GHG Emissions (M 1'!M6*1000000)/('Population Total - Country Popu'!N6*1000)</f>
        <v>5.5021128681270861</v>
      </c>
      <c r="N6" s="32">
        <f>('GHG energy - GHG Emissions (M 1'!N6*1000000)/('Population Total - Country Popu'!O6*1000)</f>
        <v>5.7297708333333324</v>
      </c>
      <c r="O6" s="32">
        <f>('GHG energy - GHG Emissions (M 1'!O6*1000000)/('Population Total - Country Popu'!P6*1000)</f>
        <v>6.2723521065585635</v>
      </c>
      <c r="P6" s="32">
        <f>('GHG energy - GHG Emissions (M 1'!P6*1000000)/('Population Total - Country Popu'!Q6*1000)</f>
        <v>6.042385964912282</v>
      </c>
      <c r="Q6" s="32">
        <f>('GHG energy - GHG Emissions (M 1'!Q6*1000000)/('Population Total - Country Popu'!R6*1000)</f>
        <v>6.3558207916485436</v>
      </c>
      <c r="R6" s="32">
        <f>('GHG energy - GHG Emissions (M 1'!R6*1000000)/('Population Total - Country Popu'!S6*1000)</f>
        <v>6.0805116480972359</v>
      </c>
      <c r="S6" s="32">
        <f>('GHG energy - GHG Emissions (M 1'!S6*1000000)/('Population Total - Country Popu'!T6*1000)</f>
        <v>6.2993326604181688</v>
      </c>
      <c r="T6" s="32">
        <f>('GHG energy - GHG Emissions (M 1'!T6*1000000)/('Population Total - Country Popu'!U6*1000)</f>
        <v>6.3063076923076924</v>
      </c>
      <c r="U6" s="32">
        <f>('GHG energy - GHG Emissions (M 1'!U6*1000000)/('Population Total - Country Popu'!V6*1000)</f>
        <v>6.0108006279434854</v>
      </c>
      <c r="V6" s="32">
        <f>('GHG energy - GHG Emissions (M 1'!V6*1000000)/('Population Total - Country Popu'!W6*1000)</f>
        <v>5.7766468085106384</v>
      </c>
      <c r="W6" s="32">
        <f>('GHG energy - GHG Emissions (M 1'!W6*1000000)/('Population Total - Country Popu'!X6*1000)</f>
        <v>6.1667350620067642</v>
      </c>
      <c r="X6" s="32">
        <f>('GHG energy - GHG Emissions (M 1'!X6*1000000)/('Population Total - Country Popu'!Y6*1000)</f>
        <v>6.0731773922775609</v>
      </c>
      <c r="Y6" s="32">
        <f>('GHG energy - GHG Emissions (M 1'!Y6*1000000)/('Population Total - Country Popu'!Z6*1000)</f>
        <v>6.2405996668517494</v>
      </c>
      <c r="Z6" s="32">
        <f>('GHG energy - GHG Emissions (M 1'!Z6*1000000)/('Population Total - Country Popu'!AA6*1000)</f>
        <v>6.1259856603173493</v>
      </c>
      <c r="AA6" s="32">
        <f>('GHG energy - GHG Emissions (M 1'!AA6*1000000)/('Population Total - Country Popu'!AB6*1000)</f>
        <v>6.4961244532282576</v>
      </c>
      <c r="AB6" s="19"/>
      <c r="AC6" s="23">
        <f t="shared" si="0"/>
        <v>0.37812297821121393</v>
      </c>
      <c r="AD6" s="19"/>
    </row>
    <row r="7" spans="1:30" ht="22.25" customHeight="1" x14ac:dyDescent="0.2">
      <c r="A7" s="16" t="s">
        <v>6</v>
      </c>
      <c r="B7" s="125">
        <f>('GHG energy - GHG Emissions (M 1'!B7*1000000)/('Population Total - Country Popu'!C7*1000)</f>
        <v>2.8701333333333334</v>
      </c>
      <c r="C7" s="126">
        <f>('GHG energy - GHG Emissions (M 1'!C7*1000000)/('Population Total - Country Popu'!D7*1000)</f>
        <v>2.9590027100271001</v>
      </c>
      <c r="D7" s="126">
        <f>('GHG energy - GHG Emissions (M 1'!D7*1000000)/('Population Total - Country Popu'!E7*1000)</f>
        <v>2.8691640211640212</v>
      </c>
      <c r="E7" s="126">
        <f>('GHG energy - GHG Emissions (M 1'!E7*1000000)/('Population Total - Country Popu'!F7*1000)</f>
        <v>3.0834701298701304</v>
      </c>
      <c r="F7" s="126">
        <f>('GHG energy - GHG Emissions (M 1'!F7*1000000)/('Population Total - Country Popu'!G7*1000)</f>
        <v>3.2714285714285714</v>
      </c>
      <c r="G7" s="126">
        <f>('GHG energy - GHG Emissions (M 1'!G7*1000000)/('Population Total - Country Popu'!H7*1000)</f>
        <v>3.1208442211055276</v>
      </c>
      <c r="H7" s="126">
        <f>('GHG energy - GHG Emissions (M 1'!H7*1000000)/('Population Total - Country Popu'!I7*1000)</f>
        <v>3.4921086419753085</v>
      </c>
      <c r="I7" s="126">
        <f>('GHG energy - GHG Emissions (M 1'!I7*1000000)/('Population Total - Country Popu'!J7*1000)</f>
        <v>3.6373203883495147</v>
      </c>
      <c r="J7" s="126">
        <f>('GHG energy - GHG Emissions (M 1'!J7*1000000)/('Population Total - Country Popu'!K7*1000)</f>
        <v>3.7339570405727924</v>
      </c>
      <c r="K7" s="126">
        <f>('GHG energy - GHG Emissions (M 1'!K7*1000000)/('Population Total - Country Popu'!L7*1000)</f>
        <v>3.6036517647058823</v>
      </c>
      <c r="L7" s="126">
        <f>('GHG energy - GHG Emissions (M 1'!L7*1000000)/('Population Total - Country Popu'!M7*1000)</f>
        <v>3.7827407407407407</v>
      </c>
      <c r="M7" s="126">
        <f>('GHG energy - GHG Emissions (M 1'!M7*1000000)/('Population Total - Country Popu'!N7*1000)</f>
        <v>3.8480365296803654</v>
      </c>
      <c r="N7" s="126">
        <f>('GHG energy - GHG Emissions (M 1'!N7*1000000)/('Population Total - Country Popu'!O7*1000)</f>
        <v>3.4329369369369371</v>
      </c>
      <c r="O7" s="126">
        <f>('GHG energy - GHG Emissions (M 1'!O7*1000000)/('Population Total - Country Popu'!P7*1000)</f>
        <v>3.4040266075388028</v>
      </c>
      <c r="P7" s="126">
        <f>('GHG energy - GHG Emissions (M 1'!P7*1000000)/('Population Total - Country Popu'!Q7*1000)</f>
        <v>3.7597908496732027</v>
      </c>
      <c r="Q7" s="126">
        <f>('GHG energy - GHG Emissions (M 1'!Q7*1000000)/('Population Total - Country Popu'!R7*1000)</f>
        <v>3.9223589743589748</v>
      </c>
      <c r="R7" s="126">
        <f>('GHG energy - GHG Emissions (M 1'!R7*1000000)/('Population Total - Country Popu'!S7*1000)</f>
        <v>3.3968333333333338</v>
      </c>
      <c r="S7" s="126">
        <f>('GHG energy - GHG Emissions (M 1'!S7*1000000)/('Population Total - Country Popu'!T7*1000)</f>
        <v>3.1288924949290062</v>
      </c>
      <c r="T7" s="126">
        <f>('GHG energy - GHG Emissions (M 1'!T7*1000000)/('Population Total - Country Popu'!U7*1000)</f>
        <v>4.5078740157480315</v>
      </c>
      <c r="U7" s="126">
        <f>('GHG energy - GHG Emissions (M 1'!U7*1000000)/('Population Total - Country Popu'!V7*1000)</f>
        <v>5.0678314176245207</v>
      </c>
      <c r="V7" s="126">
        <f>('GHG energy - GHG Emissions (M 1'!V7*1000000)/('Population Total - Country Popu'!W7*1000)</f>
        <v>3.7050915887850473</v>
      </c>
      <c r="W7" s="126">
        <f>('GHG energy - GHG Emissions (M 1'!W7*1000000)/('Population Total - Country Popu'!X7*1000)</f>
        <v>4.3149304029304041</v>
      </c>
      <c r="X7" s="126">
        <f>('GHG energy - GHG Emissions (M 1'!X7*1000000)/('Population Total - Country Popu'!Y7*1000)</f>
        <v>4.0784201077199285</v>
      </c>
      <c r="Y7" s="126">
        <f>('GHG energy - GHG Emissions (M 1'!Y7*1000000)/('Population Total - Country Popu'!Z7*1000)</f>
        <v>3.8258374558303885</v>
      </c>
      <c r="Z7" s="126">
        <f>('GHG energy - GHG Emissions (M 1'!Z7*1000000)/('Population Total - Country Popu'!AA7*1000)</f>
        <v>4.0265904501744636</v>
      </c>
      <c r="AA7" s="126">
        <f>('GHG energy - GHG Emissions (M 1'!AA7*1000000)/('Population Total - Country Popu'!AB7*1000)</f>
        <v>4.0164340596552117</v>
      </c>
      <c r="AB7" s="19"/>
      <c r="AC7" s="20">
        <f t="shared" si="0"/>
        <v>0.39938936390477037</v>
      </c>
      <c r="AD7" s="19"/>
    </row>
    <row r="8" spans="1:30" ht="22.25" customHeight="1" x14ac:dyDescent="0.2">
      <c r="A8" s="16" t="s">
        <v>7</v>
      </c>
      <c r="B8" s="127">
        <f>('GHG energy - GHG Emissions (M 1'!B8*1000000)/('Population Total - Country Popu'!C8*1000)</f>
        <v>11.091610577399228</v>
      </c>
      <c r="C8" s="32">
        <f>('GHG energy - GHG Emissions (M 1'!C8*1000000)/('Population Total - Country Popu'!D8*1000)</f>
        <v>11.224595221843003</v>
      </c>
      <c r="D8" s="32">
        <f>('GHG energy - GHG Emissions (M 1'!D8*1000000)/('Population Total - Country Popu'!E8*1000)</f>
        <v>11.171349265764469</v>
      </c>
      <c r="E8" s="32">
        <f>('GHG energy - GHG Emissions (M 1'!E8*1000000)/('Population Total - Country Popu'!F8*1000)</f>
        <v>11.289745440801287</v>
      </c>
      <c r="F8" s="32">
        <f>('GHG energy - GHG Emissions (M 1'!F8*1000000)/('Population Total - Country Popu'!G8*1000)</f>
        <v>11.016393686856929</v>
      </c>
      <c r="G8" s="32">
        <f>('GHG energy - GHG Emissions (M 1'!G8*1000000)/('Population Total - Country Popu'!H8*1000)</f>
        <v>10.865736445506343</v>
      </c>
      <c r="H8" s="32">
        <f>('GHG energy - GHG Emissions (M 1'!H8*1000000)/('Population Total - Country Popu'!I8*1000)</f>
        <v>10.628545578416679</v>
      </c>
      <c r="I8" s="32">
        <f>('GHG energy - GHG Emissions (M 1'!I8*1000000)/('Population Total - Country Popu'!J8*1000)</f>
        <v>9.6020819207769446</v>
      </c>
      <c r="J8" s="32">
        <f>('GHG energy - GHG Emissions (M 1'!J8*1000000)/('Population Total - Country Popu'!K8*1000)</f>
        <v>2.6316482067275562</v>
      </c>
      <c r="K8" s="32">
        <f>('GHG energy - GHG Emissions (M 1'!K8*1000000)/('Population Total - Country Popu'!L8*1000)</f>
        <v>2.8477639784471336</v>
      </c>
      <c r="L8" s="32">
        <f>('GHG energy - GHG Emissions (M 1'!L8*1000000)/('Population Total - Country Popu'!M8*1000)</f>
        <v>3.0475047285464099</v>
      </c>
      <c r="M8" s="32">
        <f>('GHG energy - GHG Emissions (M 1'!M8*1000000)/('Population Total - Country Popu'!N8*1000)</f>
        <v>3.1318033242199368</v>
      </c>
      <c r="N8" s="32">
        <f>('GHG energy - GHG Emissions (M 1'!N8*1000000)/('Population Total - Country Popu'!O8*1000)</f>
        <v>2.9754239504473503</v>
      </c>
      <c r="O8" s="32">
        <f>('GHG energy - GHG Emissions (M 1'!O8*1000000)/('Population Total - Country Popu'!P8*1000)</f>
        <v>3.0147646381508806</v>
      </c>
      <c r="P8" s="32">
        <f>('GHG energy - GHG Emissions (M 1'!P8*1000000)/('Population Total - Country Popu'!Q8*1000)</f>
        <v>3.0584224374973559</v>
      </c>
      <c r="Q8" s="32">
        <f>('GHG energy - GHG Emissions (M 1'!Q8*1000000)/('Population Total - Country Popu'!R8*1000)</f>
        <v>3.1710148238357205</v>
      </c>
      <c r="R8" s="32">
        <f>('GHG energy - GHG Emissions (M 1'!R8*1000000)/('Population Total - Country Popu'!S8*1000)</f>
        <v>3.2055796412181894</v>
      </c>
      <c r="S8" s="32">
        <f>('GHG energy - GHG Emissions (M 1'!S8*1000000)/('Population Total - Country Popu'!T8*1000)</f>
        <v>2.6615361645653617</v>
      </c>
      <c r="T8" s="32">
        <f>('GHG energy - GHG Emissions (M 1'!T8*1000000)/('Population Total - Country Popu'!U8*1000)</f>
        <v>2.9316231644943085</v>
      </c>
      <c r="U8" s="32">
        <f>('GHG energy - GHG Emissions (M 1'!U8*1000000)/('Population Total - Country Popu'!V8*1000)</f>
        <v>2.8975847694075174</v>
      </c>
      <c r="V8" s="32">
        <f>('GHG energy - GHG Emissions (M 1'!V8*1000000)/('Population Total - Country Popu'!W8*1000)</f>
        <v>2.7160347740908533</v>
      </c>
      <c r="W8" s="32">
        <f>('GHG energy - GHG Emissions (M 1'!W8*1000000)/('Population Total - Country Popu'!X8*1000)</f>
        <v>1.9525664406642036</v>
      </c>
      <c r="X8" s="32">
        <f>('GHG energy - GHG Emissions (M 1'!X8*1000000)/('Population Total - Country Popu'!Y8*1000)</f>
        <v>1.9816642571578564</v>
      </c>
      <c r="Y8" s="32">
        <f>('GHG energy - GHG Emissions (M 1'!Y8*1000000)/('Population Total - Country Popu'!Z8*1000)</f>
        <v>2.0104535047198233</v>
      </c>
      <c r="Z8" s="32">
        <f>('GHG energy - GHG Emissions (M 1'!Z8*1000000)/('Population Total - Country Popu'!AA8*1000)</f>
        <v>2.114092451041456</v>
      </c>
      <c r="AA8" s="32">
        <f>('GHG energy - GHG Emissions (M 1'!AA8*1000000)/('Population Total - Country Popu'!AB8*1000)</f>
        <v>2.1541578088030358</v>
      </c>
      <c r="AB8" s="19"/>
      <c r="AC8" s="23">
        <f t="shared" si="0"/>
        <v>-0.80578494044927551</v>
      </c>
      <c r="AD8" s="19"/>
    </row>
    <row r="9" spans="1:30" ht="22.25" customHeight="1" x14ac:dyDescent="0.2">
      <c r="A9" s="16" t="s">
        <v>8</v>
      </c>
      <c r="B9" s="125">
        <f>('GHG energy - GHG Emissions (M 1'!B9*1000000)/('Population Total - Country Popu'!C9*1000)</f>
        <v>8.9594449361548971</v>
      </c>
      <c r="C9" s="126">
        <f>('GHG energy - GHG Emissions (M 1'!C9*1000000)/('Population Total - Country Popu'!D9*1000)</f>
        <v>8.9523634792955331</v>
      </c>
      <c r="D9" s="126">
        <f>('GHG energy - GHG Emissions (M 1'!D9*1000000)/('Population Total - Country Popu'!E9*1000)</f>
        <v>9.1161557395681125</v>
      </c>
      <c r="E9" s="126">
        <f>('GHG energy - GHG Emissions (M 1'!E9*1000000)/('Population Total - Country Popu'!F9*1000)</f>
        <v>8.9680428921469524</v>
      </c>
      <c r="F9" s="126">
        <f>('GHG energy - GHG Emissions (M 1'!F9*1000000)/('Population Total - Country Popu'!G9*1000)</f>
        <v>9.4467085461958717</v>
      </c>
      <c r="G9" s="126">
        <f>('GHG energy - GHG Emissions (M 1'!G9*1000000)/('Population Total - Country Popu'!H9*1000)</f>
        <v>9.4991208116770967</v>
      </c>
      <c r="H9" s="126">
        <f>('GHG energy - GHG Emissions (M 1'!H9*1000000)/('Population Total - Country Popu'!I9*1000)</f>
        <v>9.6454554108738328</v>
      </c>
      <c r="I9" s="126">
        <f>('GHG energy - GHG Emissions (M 1'!I9*1000000)/('Population Total - Country Popu'!J9*1000)</f>
        <v>9.5946877783908722</v>
      </c>
      <c r="J9" s="126">
        <f>('GHG energy - GHG Emissions (M 1'!J9*1000000)/('Population Total - Country Popu'!K9*1000)</f>
        <v>9.2353321465350007</v>
      </c>
      <c r="K9" s="126">
        <f>('GHG energy - GHG Emissions (M 1'!K9*1000000)/('Population Total - Country Popu'!L9*1000)</f>
        <v>9.527638064726931</v>
      </c>
      <c r="L9" s="126">
        <f>('GHG energy - GHG Emissions (M 1'!L9*1000000)/('Population Total - Country Popu'!M9*1000)</f>
        <v>9.7007471184822816</v>
      </c>
      <c r="M9" s="126">
        <f>('GHG energy - GHG Emissions (M 1'!M9*1000000)/('Population Total - Country Popu'!N9*1000)</f>
        <v>9.5447703176846019</v>
      </c>
      <c r="N9" s="126">
        <f>('GHG energy - GHG Emissions (M 1'!N9*1000000)/('Population Total - Country Popu'!O9*1000)</f>
        <v>9.6559136309990574</v>
      </c>
      <c r="O9" s="126">
        <f>('GHG energy - GHG Emissions (M 1'!O9*1000000)/('Population Total - Country Popu'!P9*1000)</f>
        <v>9.8090275995068108</v>
      </c>
      <c r="P9" s="126">
        <f>('GHG energy - GHG Emissions (M 1'!P9*1000000)/('Population Total - Country Popu'!Q9*1000)</f>
        <v>9.9782604813327787</v>
      </c>
      <c r="Q9" s="126">
        <f>('GHG energy - GHG Emissions (M 1'!Q9*1000000)/('Population Total - Country Popu'!R9*1000)</f>
        <v>9.7515453106419177</v>
      </c>
      <c r="R9" s="126">
        <f>('GHG energy - GHG Emissions (M 1'!R9*1000000)/('Population Total - Country Popu'!S9*1000)</f>
        <v>9.6785210168638312</v>
      </c>
      <c r="S9" s="126">
        <f>('GHG energy - GHG Emissions (M 1'!S9*1000000)/('Population Total - Country Popu'!T9*1000)</f>
        <v>9.8327272041430582</v>
      </c>
      <c r="T9" s="126">
        <f>('GHG energy - GHG Emissions (M 1'!T9*1000000)/('Population Total - Country Popu'!U9*1000)</f>
        <v>9.4969772618383761</v>
      </c>
      <c r="U9" s="126">
        <f>('GHG energy - GHG Emissions (M 1'!U9*1000000)/('Population Total - Country Popu'!V9*1000)</f>
        <v>8.6593226700588151</v>
      </c>
      <c r="V9" s="126">
        <f>('GHG energy - GHG Emissions (M 1'!V9*1000000)/('Population Total - Country Popu'!W9*1000)</f>
        <v>9.1939922577402982</v>
      </c>
      <c r="W9" s="126">
        <f>('GHG energy - GHG Emissions (M 1'!W9*1000000)/('Population Total - Country Popu'!X9*1000)</f>
        <v>9.3472447631539683</v>
      </c>
      <c r="X9" s="126">
        <f>('GHG energy - GHG Emissions (M 1'!X9*1000000)/('Population Total - Country Popu'!Y9*1000)</f>
        <v>9.6547623732809438</v>
      </c>
      <c r="Y9" s="126">
        <f>('GHG energy - GHG Emissions (M 1'!Y9*1000000)/('Population Total - Country Popu'!Z9*1000)</f>
        <v>9.7713390800981568</v>
      </c>
      <c r="Z9" s="126">
        <f>('GHG energy - GHG Emissions (M 1'!Z9*1000000)/('Population Total - Country Popu'!AA9*1000)</f>
        <v>9.5362314525949188</v>
      </c>
      <c r="AA9" s="126">
        <f>('GHG energy - GHG Emissions (M 1'!AA9*1000000)/('Population Total - Country Popu'!AB9*1000)</f>
        <v>9.3362121476269397</v>
      </c>
      <c r="AB9" s="111"/>
      <c r="AC9" s="20">
        <f t="shared" si="0"/>
        <v>4.2052517109808688E-2</v>
      </c>
      <c r="AD9" s="19"/>
    </row>
    <row r="10" spans="1:30" ht="22.25" customHeight="1" x14ac:dyDescent="0.2">
      <c r="A10" s="16" t="s">
        <v>9</v>
      </c>
      <c r="B10" s="127">
        <f>('GHG energy - GHG Emissions (M 1'!B10*1000000)/('Population Total - Country Popu'!C10*1000)</f>
        <v>4.5699340659340661</v>
      </c>
      <c r="C10" s="32">
        <f>('GHG energy - GHG Emissions (M 1'!C10*1000000)/('Population Total - Country Popu'!D10*1000)</f>
        <v>5.4778286744815148</v>
      </c>
      <c r="D10" s="32">
        <f>('GHG energy - GHG Emissions (M 1'!D10*1000000)/('Population Total - Country Popu'!E10*1000)</f>
        <v>4.9065597147950086</v>
      </c>
      <c r="E10" s="32">
        <f>('GHG energy - GHG Emissions (M 1'!E10*1000000)/('Population Total - Country Popu'!F10*1000)</f>
        <v>4.0995351303579319</v>
      </c>
      <c r="F10" s="32">
        <f>('GHG energy - GHG Emissions (M 1'!F10*1000000)/('Population Total - Country Popu'!G10*1000)</f>
        <v>3.4808803156510302</v>
      </c>
      <c r="G10" s="32">
        <f>('GHG energy - GHG Emissions (M 1'!G10*1000000)/('Population Total - Country Popu'!H10*1000)</f>
        <v>3.4439686684073112</v>
      </c>
      <c r="H10" s="32">
        <f>('GHG energy - GHG Emissions (M 1'!H10*1000000)/('Population Total - Country Popu'!I10*1000)</f>
        <v>3.467911955114372</v>
      </c>
      <c r="I10" s="32">
        <f>('GHG energy - GHG Emissions (M 1'!I10*1000000)/('Population Total - Country Popu'!J10*1000)</f>
        <v>3.2969726027397259</v>
      </c>
      <c r="J10" s="32">
        <f>('GHG energy - GHG Emissions (M 1'!J10*1000000)/('Population Total - Country Popu'!K10*1000)</f>
        <v>3.2689847198641764</v>
      </c>
      <c r="K10" s="32">
        <f>('GHG energy - GHG Emissions (M 1'!K10*1000000)/('Population Total - Country Popu'!L10*1000)</f>
        <v>3.1767003367003372</v>
      </c>
      <c r="L10" s="32">
        <f>('GHG energy - GHG Emissions (M 1'!L10*1000000)/('Population Total - Country Popu'!M10*1000)</f>
        <v>3.1289979140592412</v>
      </c>
      <c r="M10" s="32">
        <f>('GHG energy - GHG Emissions (M 1'!M10*1000000)/('Population Total - Country Popu'!N10*1000)</f>
        <v>3.255206611570248</v>
      </c>
      <c r="N10" s="32">
        <f>('GHG energy - GHG Emissions (M 1'!N10*1000000)/('Population Total - Country Popu'!O10*1000)</f>
        <v>3.3895374539500613</v>
      </c>
      <c r="O10" s="32">
        <f>('GHG energy - GHG Emissions (M 1'!O10*1000000)/('Population Total - Country Popu'!P10*1000)</f>
        <v>3.2514475496152286</v>
      </c>
      <c r="P10" s="32">
        <f>('GHG energy - GHG Emissions (M 1'!P10*1000000)/('Population Total - Country Popu'!Q10*1000)</f>
        <v>3.4232564102564105</v>
      </c>
      <c r="Q10" s="32">
        <f>('GHG energy - GHG Emissions (M 1'!Q10*1000000)/('Population Total - Country Popu'!R10*1000)</f>
        <v>3.3856113969133359</v>
      </c>
      <c r="R10" s="32">
        <f>('GHG energy - GHG Emissions (M 1'!R10*1000000)/('Population Total - Country Popu'!S10*1000)</f>
        <v>3.6682954279015232</v>
      </c>
      <c r="S10" s="32">
        <f>('GHG energy - GHG Emissions (M 1'!S10*1000000)/('Population Total - Country Popu'!T10*1000)</f>
        <v>4.6453025048169554</v>
      </c>
      <c r="T10" s="32">
        <f>('GHG energy - GHG Emissions (M 1'!T10*1000000)/('Population Total - Country Popu'!U10*1000)</f>
        <v>4.5685195594379033</v>
      </c>
      <c r="U10" s="32">
        <f>('GHG energy - GHG Emissions (M 1'!U10*1000000)/('Population Total - Country Popu'!V10*1000)</f>
        <v>4.8995029940119759</v>
      </c>
      <c r="V10" s="32">
        <f>('GHG energy - GHG Emissions (M 1'!V10*1000000)/('Population Total - Country Popu'!W10*1000)</f>
        <v>9.0823442683376356</v>
      </c>
      <c r="W10" s="32">
        <f>('GHG energy - GHG Emissions (M 1'!W10*1000000)/('Population Total - Country Popu'!X10*1000)</f>
        <v>10.007482933914307</v>
      </c>
      <c r="X10" s="32">
        <f>('GHG energy - GHG Emissions (M 1'!X10*1000000)/('Population Total - Country Popu'!Y10*1000)</f>
        <v>11.695708154506441</v>
      </c>
      <c r="Y10" s="32">
        <f>('GHG energy - GHG Emissions (M 1'!Y10*1000000)/('Population Total - Country Popu'!Z10*1000)</f>
        <v>14.637931666079606</v>
      </c>
      <c r="Z10" s="32">
        <f>('GHG energy - GHG Emissions (M 1'!Z10*1000000)/('Population Total - Country Popu'!AA10*1000)</f>
        <v>15.311297758944225</v>
      </c>
      <c r="AA10" s="32">
        <f>('GHG energy - GHG Emissions (M 1'!AA10*1000000)/('Population Total - Country Popu'!AB10*1000)</f>
        <v>15.472712450384451</v>
      </c>
      <c r="AB10" s="19"/>
      <c r="AC10" s="23">
        <f t="shared" si="0"/>
        <v>2.3857627324918362</v>
      </c>
      <c r="AD10" s="19"/>
    </row>
    <row r="11" spans="1:30" ht="22.25" customHeight="1" x14ac:dyDescent="0.2">
      <c r="A11" s="16" t="s">
        <v>10</v>
      </c>
      <c r="B11" s="125">
        <f>('GHG energy - GHG Emissions (M 1'!B11*1000000)/('Population Total - Country Popu'!C11*1000)</f>
        <v>5.7419037512799038</v>
      </c>
      <c r="C11" s="126">
        <f>('GHG energy - GHG Emissions (M 1'!C11*1000000)/('Population Total - Country Popu'!D11*1000)</f>
        <v>6.0250172493312428</v>
      </c>
      <c r="D11" s="126">
        <f>('GHG energy - GHG Emissions (M 1'!D11*1000000)/('Population Total - Country Popu'!E11*1000)</f>
        <v>6.4968307220786352</v>
      </c>
      <c r="E11" s="126">
        <f>('GHG energy - GHG Emissions (M 1'!E11*1000000)/('Population Total - Country Popu'!F11*1000)</f>
        <v>7.3029627914368094</v>
      </c>
      <c r="F11" s="126">
        <f>('GHG energy - GHG Emissions (M 1'!F11*1000000)/('Population Total - Country Popu'!G11*1000)</f>
        <v>7.749768469463671</v>
      </c>
      <c r="G11" s="126">
        <f>('GHG energy - GHG Emissions (M 1'!G11*1000000)/('Population Total - Country Popu'!H11*1000)</f>
        <v>8.3860986719817241</v>
      </c>
      <c r="H11" s="126">
        <f>('GHG energy - GHG Emissions (M 1'!H11*1000000)/('Population Total - Country Popu'!I11*1000)</f>
        <v>8.9773340157094843</v>
      </c>
      <c r="I11" s="126">
        <f>('GHG energy - GHG Emissions (M 1'!I11*1000000)/('Population Total - Country Popu'!J11*1000)</f>
        <v>9.5018010216492339</v>
      </c>
      <c r="J11" s="126">
        <f>('GHG energy - GHG Emissions (M 1'!J11*1000000)/('Population Total - Country Popu'!K11*1000)</f>
        <v>8.0136961463210881</v>
      </c>
      <c r="K11" s="126">
        <f>('GHG energy - GHG Emissions (M 1'!K11*1000000)/('Population Total - Country Popu'!L11*1000)</f>
        <v>8.7345812601110584</v>
      </c>
      <c r="L11" s="126">
        <f>('GHG energy - GHG Emissions (M 1'!L11*1000000)/('Population Total - Country Popu'!M11*1000)</f>
        <v>9.7264907236226819</v>
      </c>
      <c r="M11" s="126">
        <f>('GHG energy - GHG Emissions (M 1'!M11*1000000)/('Population Total - Country Popu'!N11*1000)</f>
        <v>9.7379606433875256</v>
      </c>
      <c r="N11" s="126">
        <f>('GHG energy - GHG Emissions (M 1'!N11*1000000)/('Population Total - Country Popu'!O11*1000)</f>
        <v>10.028259171444583</v>
      </c>
      <c r="O11" s="126">
        <f>('GHG energy - GHG Emissions (M 1'!O11*1000000)/('Population Total - Country Popu'!P11*1000)</f>
        <v>9.9981462912087906</v>
      </c>
      <c r="P11" s="126">
        <f>('GHG energy - GHG Emissions (M 1'!P11*1000000)/('Population Total - Country Popu'!Q11*1000)</f>
        <v>10.296402897373987</v>
      </c>
      <c r="Q11" s="126">
        <f>('GHG energy - GHG Emissions (M 1'!Q11*1000000)/('Population Total - Country Popu'!R11*1000)</f>
        <v>9.8344430506240297</v>
      </c>
      <c r="R11" s="126">
        <f>('GHG energy - GHG Emissions (M 1'!R11*1000000)/('Population Total - Country Popu'!S11*1000)</f>
        <v>9.9441909877143644</v>
      </c>
      <c r="S11" s="126">
        <f>('GHG energy - GHG Emissions (M 1'!S11*1000000)/('Population Total - Country Popu'!T11*1000)</f>
        <v>10.410741555083765</v>
      </c>
      <c r="T11" s="126">
        <f>('GHG energy - GHG Emissions (M 1'!T11*1000000)/('Population Total - Country Popu'!U11*1000)</f>
        <v>10.595273335004595</v>
      </c>
      <c r="U11" s="126">
        <f>('GHG energy - GHG Emissions (M 1'!U11*1000000)/('Population Total - Country Popu'!V11*1000)</f>
        <v>10.556336592961696</v>
      </c>
      <c r="V11" s="126">
        <f>('GHG energy - GHG Emissions (M 1'!V11*1000000)/('Population Total - Country Popu'!W11*1000)</f>
        <v>11.686401122714328</v>
      </c>
      <c r="W11" s="126">
        <f>('GHG energy - GHG Emissions (M 1'!W11*1000000)/('Population Total - Country Popu'!X11*1000)</f>
        <v>12.084591221554186</v>
      </c>
      <c r="X11" s="126">
        <f>('GHG energy - GHG Emissions (M 1'!X11*1000000)/('Population Total - Country Popu'!Y11*1000)</f>
        <v>11.909514111380938</v>
      </c>
      <c r="Y11" s="126">
        <f>('GHG energy - GHG Emissions (M 1'!Y11*1000000)/('Population Total - Country Popu'!Z11*1000)</f>
        <v>12.017426141323103</v>
      </c>
      <c r="Z11" s="126">
        <f>('GHG energy - GHG Emissions (M 1'!Z11*1000000)/('Population Total - Country Popu'!AA11*1000)</f>
        <v>11.941341009822338</v>
      </c>
      <c r="AA11" s="126">
        <f>('GHG energy - GHG Emissions (M 1'!AA11*1000000)/('Population Total - Country Popu'!AB11*1000)</f>
        <v>11.902729911126325</v>
      </c>
      <c r="AB11" s="19"/>
      <c r="AC11" s="20">
        <f t="shared" si="0"/>
        <v>1.0729588002016122</v>
      </c>
      <c r="AD11" s="19"/>
    </row>
    <row r="12" spans="1:30" ht="22.25" customHeight="1" x14ac:dyDescent="0.2">
      <c r="A12" s="16" t="s">
        <v>62</v>
      </c>
      <c r="B12" s="127">
        <f>('GHG energy - GHG Emissions (M 1'!B12*1000000)/('Population Total - Country Popu'!C12*1000)</f>
        <v>6.1084776591538157</v>
      </c>
      <c r="C12" s="32">
        <f>('GHG energy - GHG Emissions (M 1'!C12*1000000)/('Population Total - Country Popu'!D12*1000)</f>
        <v>6.599577710312408</v>
      </c>
      <c r="D12" s="32">
        <f>('GHG energy - GHG Emissions (M 1'!D12*1000000)/('Population Total - Country Popu'!E12*1000)</f>
        <v>7.0508713370851934</v>
      </c>
      <c r="E12" s="32">
        <f>('GHG energy - GHG Emissions (M 1'!E12*1000000)/('Population Total - Country Popu'!F12*1000)</f>
        <v>7.5503061538461536</v>
      </c>
      <c r="F12" s="32">
        <f>('GHG energy - GHG Emissions (M 1'!F12*1000000)/('Population Total - Country Popu'!G12*1000)</f>
        <v>7.8127614145458022</v>
      </c>
      <c r="G12" s="32">
        <f>('GHG energy - GHG Emissions (M 1'!G12*1000000)/('Population Total - Country Popu'!H12*1000)</f>
        <v>8.2343013802231049</v>
      </c>
      <c r="H12" s="32">
        <f>('GHG energy - GHG Emissions (M 1'!H12*1000000)/('Population Total - Country Popu'!I12*1000)</f>
        <v>8.5537445471175957</v>
      </c>
      <c r="I12" s="32">
        <f>('GHG energy - GHG Emissions (M 1'!I12*1000000)/('Population Total - Country Popu'!J12*1000)</f>
        <v>9.1425962559374128</v>
      </c>
      <c r="J12" s="32">
        <f>('GHG energy - GHG Emissions (M 1'!J12*1000000)/('Population Total - Country Popu'!K12*1000)</f>
        <v>9.2351437687861289</v>
      </c>
      <c r="K12" s="32">
        <f>('GHG energy - GHG Emissions (M 1'!K12*1000000)/('Population Total - Country Popu'!L12*1000)</f>
        <v>9.5030478464505457</v>
      </c>
      <c r="L12" s="32">
        <f>('GHG energy - GHG Emissions (M 1'!L12*1000000)/('Population Total - Country Popu'!M12*1000)</f>
        <v>9.9777393207203104</v>
      </c>
      <c r="M12" s="32">
        <f>('GHG energy - GHG Emissions (M 1'!M12*1000000)/('Population Total - Country Popu'!N12*1000)</f>
        <v>10.314936699696846</v>
      </c>
      <c r="N12" s="32">
        <f>('GHG energy - GHG Emissions (M 1'!N12*1000000)/('Population Total - Country Popu'!O12*1000)</f>
        <v>10.670694625297472</v>
      </c>
      <c r="O12" s="32">
        <f>('GHG energy - GHG Emissions (M 1'!O12*1000000)/('Population Total - Country Popu'!P12*1000)</f>
        <v>10.979752919155006</v>
      </c>
      <c r="P12" s="32">
        <f>('GHG energy - GHG Emissions (M 1'!P12*1000000)/('Population Total - Country Popu'!Q12*1000)</f>
        <v>11.525877218607535</v>
      </c>
      <c r="Q12" s="32">
        <f>('GHG energy - GHG Emissions (M 1'!Q12*1000000)/('Population Total - Country Popu'!R12*1000)</f>
        <v>11.403410066877861</v>
      </c>
      <c r="R12" s="32">
        <f>('GHG energy - GHG Emissions (M 1'!R12*1000000)/('Population Total - Country Popu'!S12*1000)</f>
        <v>11.685176182136603</v>
      </c>
      <c r="S12" s="32">
        <f>('GHG energy - GHG Emissions (M 1'!S12*1000000)/('Population Total - Country Popu'!T12*1000)</f>
        <v>12.108630881262808</v>
      </c>
      <c r="T12" s="32">
        <f>('GHG energy - GHG Emissions (M 1'!T12*1000000)/('Population Total - Country Popu'!U12*1000)</f>
        <v>11.359355410691006</v>
      </c>
      <c r="U12" s="32">
        <f>('GHG energy - GHG Emissions (M 1'!U12*1000000)/('Population Total - Country Popu'!V12*1000)</f>
        <v>10.75879306759099</v>
      </c>
      <c r="V12" s="32">
        <f>('GHG energy - GHG Emissions (M 1'!V12*1000000)/('Population Total - Country Popu'!W12*1000)</f>
        <v>11.655433163397563</v>
      </c>
      <c r="W12" s="32">
        <f>('GHG energy - GHG Emissions (M 1'!W12*1000000)/('Population Total - Country Popu'!X12*1000)</f>
        <v>11.588090650581647</v>
      </c>
      <c r="X12" s="32">
        <f>('GHG energy - GHG Emissions (M 1'!X12*1000000)/('Population Total - Country Popu'!Y12*1000)</f>
        <v>11.082844276383637</v>
      </c>
      <c r="Y12" s="32">
        <f>('GHG energy - GHG Emissions (M 1'!Y12*1000000)/('Population Total - Country Popu'!Z12*1000)</f>
        <v>11.200877839691385</v>
      </c>
      <c r="Z12" s="32">
        <f>('GHG energy - GHG Emissions (M 1'!Z12*1000000)/('Population Total - Country Popu'!AA12*1000)</f>
        <v>11.333976470152104</v>
      </c>
      <c r="AA12" s="32">
        <f>('GHG energy - GHG Emissions (M 1'!AA12*1000000)/('Population Total - Country Popu'!AB12*1000)</f>
        <v>11.242718535181574</v>
      </c>
      <c r="AB12" s="19"/>
      <c r="AC12" s="23">
        <f t="shared" si="0"/>
        <v>0.84051070700633213</v>
      </c>
      <c r="AD12" s="19"/>
    </row>
    <row r="13" spans="1:30" ht="22.25" customHeight="1" x14ac:dyDescent="0.2">
      <c r="A13" s="24" t="s">
        <v>12</v>
      </c>
      <c r="B13" s="128">
        <f>('GHG energy - GHG Emissions (M 1'!B13*1000000)/('Population Total - Country Popu'!C13*1000)</f>
        <v>1.1318335460182485</v>
      </c>
      <c r="C13" s="129">
        <f>('GHG energy - GHG Emissions (M 1'!C13*1000000)/('Population Total - Country Popu'!D13*1000)</f>
        <v>1.1388514221722752</v>
      </c>
      <c r="D13" s="129">
        <f>('GHG energy - GHG Emissions (M 1'!D13*1000000)/('Population Total - Country Popu'!E13*1000)</f>
        <v>1.1265638636261817</v>
      </c>
      <c r="E13" s="129">
        <f>('GHG energy - GHG Emissions (M 1'!E13*1000000)/('Population Total - Country Popu'!F13*1000)</f>
        <v>1.0946535422280403</v>
      </c>
      <c r="F13" s="129">
        <f>('GHG energy - GHG Emissions (M 1'!F13*1000000)/('Population Total - Country Popu'!G13*1000)</f>
        <v>1.1083872096243357</v>
      </c>
      <c r="G13" s="129">
        <f>('GHG energy - GHG Emissions (M 1'!G13*1000000)/('Population Total - Country Popu'!H13*1000)</f>
        <v>1.1006335077847678</v>
      </c>
      <c r="H13" s="129">
        <f>('GHG energy - GHG Emissions (M 1'!H13*1000000)/('Population Total - Country Popu'!I13*1000)</f>
        <v>1.1232927801056438</v>
      </c>
      <c r="I13" s="129">
        <f>('GHG energy - GHG Emissions (M 1'!I13*1000000)/('Population Total - Country Popu'!J13*1000)</f>
        <v>1.1145595399876382</v>
      </c>
      <c r="J13" s="129">
        <f>('GHG energy - GHG Emissions (M 1'!J13*1000000)/('Population Total - Country Popu'!K13*1000)</f>
        <v>1.1462895403900968</v>
      </c>
      <c r="K13" s="129">
        <f>('GHG energy - GHG Emissions (M 1'!K13*1000000)/('Population Total - Country Popu'!L13*1000)</f>
        <v>1.2154864724904197</v>
      </c>
      <c r="L13" s="129">
        <f>('GHG energy - GHG Emissions (M 1'!L13*1000000)/('Population Total - Country Popu'!M13*1000)</f>
        <v>1.221404034072838</v>
      </c>
      <c r="M13" s="129">
        <f>('GHG energy - GHG Emissions (M 1'!M13*1000000)/('Population Total - Country Popu'!N13*1000)</f>
        <v>1.2389381410178817</v>
      </c>
      <c r="N13" s="129">
        <f>('GHG energy - GHG Emissions (M 1'!N13*1000000)/('Population Total - Country Popu'!O13*1000)</f>
        <v>1.2401689039140136</v>
      </c>
      <c r="O13" s="129">
        <f>('GHG energy - GHG Emissions (M 1'!O13*1000000)/('Population Total - Country Popu'!P13*1000)</f>
        <v>1.2701503935451501</v>
      </c>
      <c r="P13" s="129">
        <f>('GHG energy - GHG Emissions (M 1'!P13*1000000)/('Population Total - Country Popu'!Q13*1000)</f>
        <v>1.3314664041631263</v>
      </c>
      <c r="Q13" s="129">
        <f>('GHG energy - GHG Emissions (M 1'!Q13*1000000)/('Population Total - Country Popu'!R13*1000)</f>
        <v>1.3703214400067845</v>
      </c>
      <c r="R13" s="129">
        <f>('GHG energy - GHG Emissions (M 1'!R13*1000000)/('Population Total - Country Popu'!S13*1000)</f>
        <v>1.44405346928218</v>
      </c>
      <c r="S13" s="129">
        <f>('GHG energy - GHG Emissions (M 1'!S13*1000000)/('Population Total - Country Popu'!T13*1000)</f>
        <v>1.5477076282804483</v>
      </c>
      <c r="T13" s="129">
        <f>('GHG energy - GHG Emissions (M 1'!T13*1000000)/('Population Total - Country Popu'!U13*1000)</f>
        <v>1.6207874047670539</v>
      </c>
      <c r="U13" s="129">
        <f>('GHG energy - GHG Emissions (M 1'!U13*1000000)/('Population Total - Country Popu'!V13*1000)</f>
        <v>1.6852161106056158</v>
      </c>
      <c r="V13" s="129">
        <f>('GHG energy - GHG Emissions (M 1'!V13*1000000)/('Population Total - Country Popu'!W13*1000)</f>
        <v>1.7150225947894016</v>
      </c>
      <c r="W13" s="129">
        <f>('GHG energy - GHG Emissions (M 1'!W13*1000000)/('Population Total - Country Popu'!X13*1000)</f>
        <v>1.7940238390021022</v>
      </c>
      <c r="X13" s="129">
        <f>('GHG energy - GHG Emissions (M 1'!X13*1000000)/('Population Total - Country Popu'!Y13*1000)</f>
        <v>1.8846014258793584</v>
      </c>
      <c r="Y13" s="129">
        <f>('GHG energy - GHG Emissions (M 1'!Y13*1000000)/('Population Total - Country Popu'!Z13*1000)</f>
        <v>1.8547709913224546</v>
      </c>
      <c r="Z13" s="129">
        <f>('GHG energy - GHG Emissions (M 1'!Z13*1000000)/('Population Total - Country Popu'!AA13*1000)</f>
        <v>1.9310312209502813</v>
      </c>
      <c r="AA13" s="129">
        <f>('GHG energy - GHG Emissions (M 1'!AA13*1000000)/('Population Total - Country Popu'!AB13*1000)</f>
        <v>1.986978622574773</v>
      </c>
      <c r="AB13" s="19"/>
      <c r="AC13" s="27">
        <f t="shared" si="0"/>
        <v>0.75553961054158136</v>
      </c>
      <c r="AD13" s="19"/>
    </row>
    <row r="14" spans="1:30" ht="22.25" customHeight="1" x14ac:dyDescent="0.2">
      <c r="A14" s="24" t="s">
        <v>13</v>
      </c>
      <c r="B14" s="128">
        <f>('GHG energy - GHG Emissions (M 1'!B14*1000000)/('Population Total - Country Popu'!C14*1000)</f>
        <v>9.6739159548670024</v>
      </c>
      <c r="C14" s="129">
        <f>('GHG energy - GHG Emissions (M 1'!C14*1000000)/('Population Total - Country Popu'!D14*1000)</f>
        <v>9.1883613189254287</v>
      </c>
      <c r="D14" s="129">
        <f>('GHG energy - GHG Emissions (M 1'!D14*1000000)/('Population Total - Country Popu'!E14*1000)</f>
        <v>8.3983924173561757</v>
      </c>
      <c r="E14" s="129">
        <f>('GHG energy - GHG Emissions (M 1'!E14*1000000)/('Population Total - Country Popu'!F14*1000)</f>
        <v>7.332714757624645</v>
      </c>
      <c r="F14" s="129">
        <f>('GHG energy - GHG Emissions (M 1'!F14*1000000)/('Population Total - Country Popu'!G14*1000)</f>
        <v>6.6697480129302145</v>
      </c>
      <c r="G14" s="129">
        <f>('GHG energy - GHG Emissions (M 1'!G14*1000000)/('Population Total - Country Popu'!H14*1000)</f>
        <v>5.8483833788749644</v>
      </c>
      <c r="H14" s="129">
        <f>('GHG energy - GHG Emissions (M 1'!H14*1000000)/('Population Total - Country Popu'!I14*1000)</f>
        <v>5.3120328996560486</v>
      </c>
      <c r="I14" s="129">
        <f>('GHG energy - GHG Emissions (M 1'!I14*1000000)/('Population Total - Country Popu'!J14*1000)</f>
        <v>5.0154263657957259</v>
      </c>
      <c r="J14" s="129">
        <f>('GHG energy - GHG Emissions (M 1'!J14*1000000)/('Population Total - Country Popu'!K14*1000)</f>
        <v>5.2728620556200578</v>
      </c>
      <c r="K14" s="129">
        <f>('GHG energy - GHG Emissions (M 1'!K14*1000000)/('Population Total - Country Popu'!L14*1000)</f>
        <v>5.1144450951683744</v>
      </c>
      <c r="L14" s="129">
        <f>('GHG energy - GHG Emissions (M 1'!L14*1000000)/('Population Total - Country Popu'!M14*1000)</f>
        <v>5.1471854960306658</v>
      </c>
      <c r="M14" s="129">
        <f>('GHG energy - GHG Emissions (M 1'!M14*1000000)/('Population Total - Country Popu'!N14*1000)</f>
        <v>5.3898511723466758</v>
      </c>
      <c r="N14" s="129">
        <f>('GHG energy - GHG Emissions (M 1'!N14*1000000)/('Population Total - Country Popu'!O14*1000)</f>
        <v>5.5099777360850535</v>
      </c>
      <c r="O14" s="129">
        <f>('GHG energy - GHG Emissions (M 1'!O14*1000000)/('Population Total - Country Popu'!P14*1000)</f>
        <v>5.6230974526013915</v>
      </c>
      <c r="P14" s="129">
        <f>('GHG energy - GHG Emissions (M 1'!P14*1000000)/('Population Total - Country Popu'!Q14*1000)</f>
        <v>6.0993686719119617</v>
      </c>
      <c r="Q14" s="129">
        <f>('GHG energy - GHG Emissions (M 1'!Q14*1000000)/('Population Total - Country Popu'!R14*1000)</f>
        <v>5.9977490641896578</v>
      </c>
      <c r="R14" s="129">
        <f>('GHG energy - GHG Emissions (M 1'!R14*1000000)/('Population Total - Country Popu'!S14*1000)</f>
        <v>6.2541944320788962</v>
      </c>
      <c r="S14" s="129">
        <f>('GHG energy - GHG Emissions (M 1'!S14*1000000)/('Population Total - Country Popu'!T14*1000)</f>
        <v>6.8025721577177238</v>
      </c>
      <c r="T14" s="129">
        <f>('GHG energy - GHG Emissions (M 1'!T14*1000000)/('Population Total - Country Popu'!U14*1000)</f>
        <v>6.2084342636124168</v>
      </c>
      <c r="U14" s="129">
        <f>('GHG energy - GHG Emissions (M 1'!U14*1000000)/('Population Total - Country Popu'!V14*1000)</f>
        <v>5.4637740514236866</v>
      </c>
      <c r="V14" s="129">
        <f>('GHG energy - GHG Emissions (M 1'!V14*1000000)/('Population Total - Country Popu'!W14*1000)</f>
        <v>6.7537591337893472</v>
      </c>
      <c r="W14" s="129">
        <f>('GHG energy - GHG Emissions (M 1'!W14*1000000)/('Population Total - Country Popu'!X14*1000)</f>
        <v>7.1121123771474233</v>
      </c>
      <c r="X14" s="129">
        <f>('GHG energy - GHG Emissions (M 1'!X14*1000000)/('Population Total - Country Popu'!Y14*1000)</f>
        <v>6.9064630607068027</v>
      </c>
      <c r="Y14" s="129">
        <f>('GHG energy - GHG Emissions (M 1'!Y14*1000000)/('Population Total - Country Popu'!Z14*1000)</f>
        <v>6.9300088861270766</v>
      </c>
      <c r="Z14" s="129">
        <f>('GHG energy - GHG Emissions (M 1'!Z14*1000000)/('Population Total - Country Popu'!AA14*1000)</f>
        <v>7.1199144918625672</v>
      </c>
      <c r="AA14" s="129">
        <f>('GHG energy - GHG Emissions (M 1'!AA14*1000000)/('Population Total - Country Popu'!AB14*1000)</f>
        <v>7.2029069980544369</v>
      </c>
      <c r="AB14" s="19"/>
      <c r="AC14" s="27">
        <f t="shared" si="0"/>
        <v>-0.25543006248357852</v>
      </c>
      <c r="AD14" s="19"/>
    </row>
    <row r="15" spans="1:30" ht="22.25" customHeight="1" x14ac:dyDescent="0.2">
      <c r="A15" s="16" t="s">
        <v>14</v>
      </c>
      <c r="B15" s="125">
        <f>('GHG energy - GHG Emissions (M 1'!B15*1000000)/('Population Total - Country Popu'!C15*1000)</f>
        <v>18.681985941976404</v>
      </c>
      <c r="C15" s="126">
        <f>('GHG energy - GHG Emissions (M 1'!C15*1000000)/('Population Total - Country Popu'!D15*1000)</f>
        <v>18.025759287850398</v>
      </c>
      <c r="D15" s="126">
        <f>('GHG energy - GHG Emissions (M 1'!D15*1000000)/('Population Total - Country Popu'!E15*1000)</f>
        <v>16.777563161169887</v>
      </c>
      <c r="E15" s="126">
        <f>('GHG energy - GHG Emissions (M 1'!E15*1000000)/('Population Total - Country Popu'!F15*1000)</f>
        <v>14.03567306967985</v>
      </c>
      <c r="F15" s="126">
        <f>('GHG energy - GHG Emissions (M 1'!F15*1000000)/('Population Total - Country Popu'!G15*1000)</f>
        <v>12.704316932258269</v>
      </c>
      <c r="G15" s="126">
        <f>('GHG energy - GHG Emissions (M 1'!G15*1000000)/('Population Total - Country Popu'!H15*1000)</f>
        <v>10.893979163987138</v>
      </c>
      <c r="H15" s="126">
        <f>('GHG energy - GHG Emissions (M 1'!H15*1000000)/('Population Total - Country Popu'!I15*1000)</f>
        <v>9.2986610987863774</v>
      </c>
      <c r="I15" s="126">
        <f>('GHG energy - GHG Emissions (M 1'!I15*1000000)/('Population Total - Country Popu'!J15*1000)</f>
        <v>8.5744303327588511</v>
      </c>
      <c r="J15" s="126">
        <f>('GHG energy - GHG Emissions (M 1'!J15*1000000)/('Population Total - Country Popu'!K15*1000)</f>
        <v>8.5622387939157356</v>
      </c>
      <c r="K15" s="126">
        <f>('GHG energy - GHG Emissions (M 1'!K15*1000000)/('Population Total - Country Popu'!L15*1000)</f>
        <v>7.929015803814714</v>
      </c>
      <c r="L15" s="126">
        <f>('GHG energy - GHG Emissions (M 1'!L15*1000000)/('Population Total - Country Popu'!M15*1000)</f>
        <v>8.0956904500548852</v>
      </c>
      <c r="M15" s="126">
        <f>('GHG energy - GHG Emissions (M 1'!M15*1000000)/('Population Total - Country Popu'!N15*1000)</f>
        <v>9.0488896215399421</v>
      </c>
      <c r="N15" s="126">
        <f>('GHG energy - GHG Emissions (M 1'!N15*1000000)/('Population Total - Country Popu'!O15*1000)</f>
        <v>9.138075634274772</v>
      </c>
      <c r="O15" s="126">
        <f>('GHG energy - GHG Emissions (M 1'!O15*1000000)/('Population Total - Country Popu'!P15*1000)</f>
        <v>9.6347697314890155</v>
      </c>
      <c r="P15" s="126">
        <f>('GHG energy - GHG Emissions (M 1'!P15*1000000)/('Population Total - Country Popu'!Q15*1000)</f>
        <v>11.60324037042008</v>
      </c>
      <c r="Q15" s="126">
        <f>('GHG energy - GHG Emissions (M 1'!Q15*1000000)/('Population Total - Country Popu'!R15*1000)</f>
        <v>11.762062665958577</v>
      </c>
      <c r="R15" s="126">
        <f>('GHG energy - GHG Emissions (M 1'!R15*1000000)/('Population Total - Country Popu'!S15*1000)</f>
        <v>12.640282655808763</v>
      </c>
      <c r="S15" s="126">
        <f>('GHG energy - GHG Emissions (M 1'!S15*1000000)/('Population Total - Country Popu'!T15*1000)</f>
        <v>14.43015328656794</v>
      </c>
      <c r="T15" s="126">
        <f>('GHG energy - GHG Emissions (M 1'!T15*1000000)/('Population Total - Country Popu'!U15*1000)</f>
        <v>11.950363823227134</v>
      </c>
      <c r="U15" s="126">
        <f>('GHG energy - GHG Emissions (M 1'!U15*1000000)/('Population Total - Country Popu'!V15*1000)</f>
        <v>10.529112804878048</v>
      </c>
      <c r="V15" s="126">
        <f>('GHG energy - GHG Emissions (M 1'!V15*1000000)/('Population Total - Country Popu'!W15*1000)</f>
        <v>15.477586583757304</v>
      </c>
      <c r="W15" s="126">
        <f>('GHG energy - GHG Emissions (M 1'!W15*1000000)/('Population Total - Country Popu'!X15*1000)</f>
        <v>16.08331668530252</v>
      </c>
      <c r="X15" s="126">
        <f>('GHG energy - GHG Emissions (M 1'!X15*1000000)/('Population Total - Country Popu'!Y15*1000)</f>
        <v>15.028007129248358</v>
      </c>
      <c r="Y15" s="126">
        <f>('GHG energy - GHG Emissions (M 1'!Y15*1000000)/('Population Total - Country Popu'!Z15*1000)</f>
        <v>15.977544918192326</v>
      </c>
      <c r="Z15" s="126">
        <f>('GHG energy - GHG Emissions (M 1'!Z15*1000000)/('Population Total - Country Popu'!AA15*1000)</f>
        <v>16.109953362573691</v>
      </c>
      <c r="AA15" s="126">
        <f>('GHG energy - GHG Emissions (M 1'!AA15*1000000)/('Population Total - Country Popu'!AB15*1000)</f>
        <v>15.689576499855344</v>
      </c>
      <c r="AB15" s="19"/>
      <c r="AC15" s="20">
        <f t="shared" si="0"/>
        <v>-0.16017619601123023</v>
      </c>
      <c r="AD15" s="19"/>
    </row>
    <row r="16" spans="1:30" ht="22.25" customHeight="1" x14ac:dyDescent="0.2">
      <c r="A16" s="16" t="s">
        <v>15</v>
      </c>
      <c r="B16" s="127">
        <f>('GHG energy - GHG Emissions (M 1'!B16*1000000)/('Population Total - Country Popu'!C16*1000)</f>
        <v>2.8577094894815822</v>
      </c>
      <c r="C16" s="32">
        <f>('GHG energy - GHG Emissions (M 1'!C16*1000000)/('Population Total - Country Popu'!D16*1000)</f>
        <v>2.7252864580033496</v>
      </c>
      <c r="D16" s="32">
        <f>('GHG energy - GHG Emissions (M 1'!D16*1000000)/('Population Total - Country Popu'!E16*1000)</f>
        <v>2.5040607685433427</v>
      </c>
      <c r="E16" s="32">
        <f>('GHG energy - GHG Emissions (M 1'!E16*1000000)/('Population Total - Country Popu'!F16*1000)</f>
        <v>1.9112633680940758</v>
      </c>
      <c r="F16" s="32">
        <f>('GHG energy - GHG Emissions (M 1'!F16*1000000)/('Population Total - Country Popu'!G16*1000)</f>
        <v>1.3694633502091129</v>
      </c>
      <c r="G16" s="32">
        <f>('GHG energy - GHG Emissions (M 1'!G16*1000000)/('Population Total - Country Popu'!H16*1000)</f>
        <v>0.9854181184668992</v>
      </c>
      <c r="H16" s="32">
        <f>('GHG energy - GHG Emissions (M 1'!H16*1000000)/('Population Total - Country Popu'!I16*1000)</f>
        <v>1.2213333333333334</v>
      </c>
      <c r="I16" s="32">
        <f>('GHG energy - GHG Emissions (M 1'!I16*1000000)/('Population Total - Country Popu'!J16*1000)</f>
        <v>1.1829331082506858</v>
      </c>
      <c r="J16" s="32">
        <f>('GHG energy - GHG Emissions (M 1'!J16*1000000)/('Population Total - Country Popu'!K16*1000)</f>
        <v>1.2334859038142623</v>
      </c>
      <c r="K16" s="32">
        <f>('GHG energy - GHG Emissions (M 1'!K16*1000000)/('Population Total - Country Popu'!L16*1000)</f>
        <v>0.95283445601143091</v>
      </c>
      <c r="L16" s="32">
        <f>('GHG energy - GHG Emissions (M 1'!L16*1000000)/('Population Total - Country Popu'!M16*1000)</f>
        <v>0.93467124117053479</v>
      </c>
      <c r="M16" s="32">
        <f>('GHG energy - GHG Emissions (M 1'!M16*1000000)/('Population Total - Country Popu'!N16*1000)</f>
        <v>0.78010585404971944</v>
      </c>
      <c r="N16" s="32">
        <f>('GHG energy - GHG Emissions (M 1'!N16*1000000)/('Population Total - Country Popu'!O16*1000)</f>
        <v>0.99015150909454341</v>
      </c>
      <c r="O16" s="32">
        <f>('GHG energy - GHG Emissions (M 1'!O16*1000000)/('Population Total - Country Popu'!P16*1000)</f>
        <v>1.0847897783988822</v>
      </c>
      <c r="P16" s="32">
        <f>('GHG energy - GHG Emissions (M 1'!P16*1000000)/('Population Total - Country Popu'!Q16*1000)</f>
        <v>1.169501494321578</v>
      </c>
      <c r="Q16" s="32">
        <f>('GHG energy - GHG Emissions (M 1'!Q16*1000000)/('Population Total - Country Popu'!R16*1000)</f>
        <v>1.0682427608092027</v>
      </c>
      <c r="R16" s="32">
        <f>('GHG energy - GHG Emissions (M 1'!R16*1000000)/('Population Total - Country Popu'!S16*1000)</f>
        <v>1.0439732388823297</v>
      </c>
      <c r="S16" s="32">
        <f>('GHG energy - GHG Emissions (M 1'!S16*1000000)/('Population Total - Country Popu'!T16*1000)</f>
        <v>1.1040529801324503</v>
      </c>
      <c r="T16" s="32">
        <f>('GHG energy - GHG Emissions (M 1'!T16*1000000)/('Population Total - Country Popu'!U16*1000)</f>
        <v>1.4727912257071387</v>
      </c>
      <c r="U16" s="32">
        <f>('GHG energy - GHG Emissions (M 1'!U16*1000000)/('Population Total - Country Popu'!V16*1000)</f>
        <v>1.2888372269705606</v>
      </c>
      <c r="V16" s="32">
        <f>('GHG energy - GHG Emissions (M 1'!V16*1000000)/('Population Total - Country Popu'!W16*1000)</f>
        <v>1.1959175103112112</v>
      </c>
      <c r="W16" s="32">
        <f>('GHG energy - GHG Emissions (M 1'!W16*1000000)/('Population Total - Country Popu'!X16*1000)</f>
        <v>1.4159600222098834</v>
      </c>
      <c r="X16" s="32">
        <f>('GHG energy - GHG Emissions (M 1'!X16*1000000)/('Population Total - Country Popu'!Y16*1000)</f>
        <v>1.847394957983193</v>
      </c>
      <c r="Y16" s="32">
        <f>('GHG energy - GHG Emissions (M 1'!Y16*1000000)/('Population Total - Country Popu'!Z16*1000)</f>
        <v>1.7725623648161504</v>
      </c>
      <c r="Z16" s="32">
        <f>('GHG energy - GHG Emissions (M 1'!Z16*1000000)/('Population Total - Country Popu'!AA16*1000)</f>
        <v>1.7055785083856989</v>
      </c>
      <c r="AA16" s="32">
        <f>('GHG energy - GHG Emissions (M 1'!AA16*1000000)/('Population Total - Country Popu'!AB16*1000)</f>
        <v>1.7263891757533669</v>
      </c>
      <c r="AB16" s="19"/>
      <c r="AC16" s="23">
        <f t="shared" si="0"/>
        <v>-0.39588359764779602</v>
      </c>
      <c r="AD16" s="19"/>
    </row>
    <row r="17" spans="1:30" ht="22.25" customHeight="1" x14ac:dyDescent="0.2">
      <c r="A17" s="16" t="s">
        <v>16</v>
      </c>
      <c r="B17" s="125">
        <f>('GHG energy - GHG Emissions (M 1'!B17*1000000)/('Population Total - Country Popu'!C17*1000)</f>
        <v>1.5262062320119327</v>
      </c>
      <c r="C17" s="126">
        <f>('GHG energy - GHG Emissions (M 1'!C17*1000000)/('Population Total - Country Popu'!D17*1000)</f>
        <v>1.4381955838765008</v>
      </c>
      <c r="D17" s="126">
        <f>('GHG energy - GHG Emissions (M 1'!D17*1000000)/('Population Total - Country Popu'!E17*1000)</f>
        <v>1.3062495020822018</v>
      </c>
      <c r="E17" s="126">
        <f>('GHG energy - GHG Emissions (M 1'!E17*1000000)/('Population Total - Country Popu'!F17*1000)</f>
        <v>0.91975075663165395</v>
      </c>
      <c r="F17" s="126">
        <f>('GHG energy - GHG Emissions (M 1'!F17*1000000)/('Population Total - Country Popu'!G17*1000)</f>
        <v>0.41246501841136246</v>
      </c>
      <c r="G17" s="126">
        <f>('GHG energy - GHG Emissions (M 1'!G17*1000000)/('Population Total - Country Popu'!H17*1000)</f>
        <v>0.42315905947441224</v>
      </c>
      <c r="H17" s="126">
        <f>('GHG energy - GHG Emissions (M 1'!H17*1000000)/('Population Total - Country Popu'!I17*1000)</f>
        <v>0.48190788126919148</v>
      </c>
      <c r="I17" s="126">
        <f>('GHG energy - GHG Emissions (M 1'!I17*1000000)/('Population Total - Country Popu'!J17*1000)</f>
        <v>0.36226511706248948</v>
      </c>
      <c r="J17" s="126">
        <f>('GHG energy - GHG Emissions (M 1'!J17*1000000)/('Population Total - Country Popu'!K17*1000)</f>
        <v>0.41496490936304675</v>
      </c>
      <c r="K17" s="126">
        <f>('GHG energy - GHG Emissions (M 1'!K17*1000000)/('Population Total - Country Popu'!L17*1000)</f>
        <v>0.41298900738310096</v>
      </c>
      <c r="L17" s="126">
        <f>('GHG energy - GHG Emissions (M 1'!L17*1000000)/('Population Total - Country Popu'!M17*1000)</f>
        <v>0.36130617523440028</v>
      </c>
      <c r="M17" s="126">
        <f>('GHG energy - GHG Emissions (M 1'!M17*1000000)/('Population Total - Country Popu'!N17*1000)</f>
        <v>0.36412784226427097</v>
      </c>
      <c r="N17" s="126">
        <f>('GHG energy - GHG Emissions (M 1'!N17*1000000)/('Population Total - Country Popu'!O17*1000)</f>
        <v>0.29350905683947537</v>
      </c>
      <c r="O17" s="126">
        <f>('GHG energy - GHG Emissions (M 1'!O17*1000000)/('Population Total - Country Popu'!P17*1000)</f>
        <v>0.31758407350689127</v>
      </c>
      <c r="P17" s="126">
        <f>('GHG energy - GHG Emissions (M 1'!P17*1000000)/('Population Total - Country Popu'!Q17*1000)</f>
        <v>0.3843241296518608</v>
      </c>
      <c r="Q17" s="126">
        <f>('GHG energy - GHG Emissions (M 1'!Q17*1000000)/('Population Total - Country Popu'!R17*1000)</f>
        <v>0.35854011166617689</v>
      </c>
      <c r="R17" s="126">
        <f>('GHG energy - GHG Emissions (M 1'!R17*1000000)/('Population Total - Country Popu'!S17*1000)</f>
        <v>0.38194104960460101</v>
      </c>
      <c r="S17" s="126">
        <f>('GHG energy - GHG Emissions (M 1'!S17*1000000)/('Population Total - Country Popu'!T17*1000)</f>
        <v>0.45445760090001414</v>
      </c>
      <c r="T17" s="126">
        <f>('GHG energy - GHG Emissions (M 1'!T17*1000000)/('Population Total - Country Popu'!U17*1000)</f>
        <v>0.39888494845360833</v>
      </c>
      <c r="U17" s="126">
        <f>('GHG energy - GHG Emissions (M 1'!U17*1000000)/('Population Total - Country Popu'!V17*1000)</f>
        <v>0.32915482744729418</v>
      </c>
      <c r="V17" s="126">
        <f>('GHG energy - GHG Emissions (M 1'!V17*1000000)/('Population Total - Country Popu'!W17*1000)</f>
        <v>0.33339661728071324</v>
      </c>
      <c r="W17" s="126">
        <f>('GHG energy - GHG Emissions (M 1'!W17*1000000)/('Population Total - Country Popu'!X17*1000)</f>
        <v>0.30052770313499683</v>
      </c>
      <c r="X17" s="126">
        <f>('GHG energy - GHG Emissions (M 1'!X17*1000000)/('Population Total - Country Popu'!Y17*1000)</f>
        <v>0.38108527906105633</v>
      </c>
      <c r="Y17" s="126">
        <f>('GHG energy - GHG Emissions (M 1'!Y17*1000000)/('Population Total - Country Popu'!Z17*1000)</f>
        <v>0.43657309941520467</v>
      </c>
      <c r="Z17" s="126">
        <f>('GHG energy - GHG Emissions (M 1'!Z17*1000000)/('Population Total - Country Popu'!AA17*1000)</f>
        <v>0.41977332310380172</v>
      </c>
      <c r="AA17" s="126">
        <f>('GHG energy - GHG Emissions (M 1'!AA17*1000000)/('Population Total - Country Popu'!AB17*1000)</f>
        <v>0.4191430609625395</v>
      </c>
      <c r="AB17" s="19"/>
      <c r="AC17" s="20">
        <f t="shared" si="0"/>
        <v>-0.72536931630137491</v>
      </c>
      <c r="AD17" s="19"/>
    </row>
    <row r="18" spans="1:30" ht="22.25" customHeight="1" x14ac:dyDescent="0.2">
      <c r="A18" s="16" t="s">
        <v>17</v>
      </c>
      <c r="B18" s="127">
        <f>('GHG energy - GHG Emissions (M 1'!B18*1000000)/('Population Total - Country Popu'!C18*1000)</f>
        <v>10.082037655024422</v>
      </c>
      <c r="C18" s="32">
        <f>('GHG energy - GHG Emissions (M 1'!C18*1000000)/('Population Total - Country Popu'!D18*1000)</f>
        <v>9.4497368364878351</v>
      </c>
      <c r="D18" s="32">
        <f>('GHG energy - GHG Emissions (M 1'!D18*1000000)/('Population Total - Country Popu'!E18*1000)</f>
        <v>8.5011973209685738</v>
      </c>
      <c r="E18" s="32">
        <f>('GHG energy - GHG Emissions (M 1'!E18*1000000)/('Population Total - Country Popu'!F18*1000)</f>
        <v>7.0875270541082172</v>
      </c>
      <c r="F18" s="32">
        <f>('GHG energy - GHG Emissions (M 1'!F18*1000000)/('Population Total - Country Popu'!G18*1000)</f>
        <v>8.1804882812499997</v>
      </c>
      <c r="G18" s="32">
        <f>('GHG energy - GHG Emissions (M 1'!G18*1000000)/('Population Total - Country Popu'!H18*1000)</f>
        <v>8.1118930276981853</v>
      </c>
      <c r="H18" s="32">
        <f>('GHG energy - GHG Emissions (M 1'!H18*1000000)/('Population Total - Country Popu'!I18*1000)</f>
        <v>7.1803411433926909</v>
      </c>
      <c r="I18" s="32">
        <f>('GHG energy - GHG Emissions (M 1'!I18*1000000)/('Population Total - Country Popu'!J18*1000)</f>
        <v>7.0567490774907755</v>
      </c>
      <c r="J18" s="32">
        <f>('GHG energy - GHG Emissions (M 1'!J18*1000000)/('Population Total - Country Popu'!K18*1000)</f>
        <v>7.2963203640500573</v>
      </c>
      <c r="K18" s="32">
        <f>('GHG energy - GHG Emissions (M 1'!K18*1000000)/('Population Total - Country Popu'!L18*1000)</f>
        <v>8.4620364126770085</v>
      </c>
      <c r="L18" s="32">
        <f>('GHG energy - GHG Emissions (M 1'!L18*1000000)/('Population Total - Country Popu'!M18*1000)</f>
        <v>8.3333410353254855</v>
      </c>
      <c r="M18" s="32">
        <f>('GHG energy - GHG Emissions (M 1'!M18*1000000)/('Population Total - Country Popu'!N18*1000)</f>
        <v>8.3574938488576453</v>
      </c>
      <c r="N18" s="32">
        <f>('GHG energy - GHG Emissions (M 1'!N18*1000000)/('Population Total - Country Popu'!O18*1000)</f>
        <v>8.681290434782607</v>
      </c>
      <c r="O18" s="32">
        <f>('GHG energy - GHG Emissions (M 1'!O18*1000000)/('Population Total - Country Popu'!P18*1000)</f>
        <v>9.5880447504302921</v>
      </c>
      <c r="P18" s="32">
        <f>('GHG energy - GHG Emissions (M 1'!P18*1000000)/('Population Total - Country Popu'!Q18*1000)</f>
        <v>9.9006787311049624</v>
      </c>
      <c r="Q18" s="32">
        <f>('GHG energy - GHG Emissions (M 1'!Q18*1000000)/('Population Total - Country Popu'!R18*1000)</f>
        <v>10.172461668070769</v>
      </c>
      <c r="R18" s="32">
        <f>('GHG energy - GHG Emissions (M 1'!R18*1000000)/('Population Total - Country Popu'!S18*1000)</f>
        <v>10.30223406913786</v>
      </c>
      <c r="S18" s="32">
        <f>('GHG energy - GHG Emissions (M 1'!S18*1000000)/('Population Total - Country Popu'!T18*1000)</f>
        <v>11.526741869081926</v>
      </c>
      <c r="T18" s="32">
        <f>('GHG energy - GHG Emissions (M 1'!T18*1000000)/('Population Total - Country Popu'!U18*1000)</f>
        <v>11.546293615290768</v>
      </c>
      <c r="U18" s="32">
        <f>('GHG energy - GHG Emissions (M 1'!U18*1000000)/('Population Total - Country Popu'!V18*1000)</f>
        <v>10.102308093994779</v>
      </c>
      <c r="V18" s="32">
        <f>('GHG energy - GHG Emissions (M 1'!V18*1000000)/('Population Total - Country Popu'!W18*1000)</f>
        <v>11.353167790559302</v>
      </c>
      <c r="W18" s="32">
        <f>('GHG energy - GHG Emissions (M 1'!W18*1000000)/('Population Total - Country Popu'!X18*1000)</f>
        <v>12.246096729978461</v>
      </c>
      <c r="X18" s="32">
        <f>('GHG energy - GHG Emissions (M 1'!X18*1000000)/('Population Total - Country Popu'!Y18*1000)</f>
        <v>12.553786197564277</v>
      </c>
      <c r="Y18" s="32">
        <f>('GHG energy - GHG Emissions (M 1'!Y18*1000000)/('Population Total - Country Popu'!Z18*1000)</f>
        <v>12.755474809160306</v>
      </c>
      <c r="Z18" s="32">
        <f>('GHG energy - GHG Emissions (M 1'!Z18*1000000)/('Population Total - Country Popu'!AA18*1000)</f>
        <v>14.50978859219774</v>
      </c>
      <c r="AA18" s="32">
        <f>('GHG energy - GHG Emissions (M 1'!AA18*1000000)/('Population Total - Country Popu'!AB18*1000)</f>
        <v>16.887833088671098</v>
      </c>
      <c r="AB18" s="19"/>
      <c r="AC18" s="23">
        <f t="shared" si="0"/>
        <v>0.67504165988261133</v>
      </c>
      <c r="AD18" s="19"/>
    </row>
    <row r="19" spans="1:30" ht="23.25" customHeight="1" x14ac:dyDescent="0.2">
      <c r="A19" s="28" t="s">
        <v>18</v>
      </c>
      <c r="B19" s="125">
        <f>('GHG energy - GHG Emissions (M 1'!B19*1000000)/('Population Total - Country Popu'!C19*1000)</f>
        <v>6.0709068373589306</v>
      </c>
      <c r="C19" s="126">
        <f>('GHG energy - GHG Emissions (M 1'!C19*1000000)/('Population Total - Country Popu'!D19*1000)</f>
        <v>5.7160732989256084</v>
      </c>
      <c r="D19" s="126">
        <f>('GHG energy - GHG Emissions (M 1'!D19*1000000)/('Population Total - Country Popu'!E19*1000)</f>
        <v>5.1713546949010869</v>
      </c>
      <c r="E19" s="126">
        <f>('GHG energy - GHG Emissions (M 1'!E19*1000000)/('Population Total - Country Popu'!F19*1000)</f>
        <v>5.2734780910865915</v>
      </c>
      <c r="F19" s="126">
        <f>('GHG energy - GHG Emissions (M 1'!F19*1000000)/('Population Total - Country Popu'!G19*1000)</f>
        <v>4.8259983998577649</v>
      </c>
      <c r="G19" s="126">
        <f>('GHG energy - GHG Emissions (M 1'!G19*1000000)/('Population Total - Country Popu'!H19*1000)</f>
        <v>4.3570166005838527</v>
      </c>
      <c r="H19" s="126">
        <f>('GHG energy - GHG Emissions (M 1'!H19*1000000)/('Population Total - Country Popu'!I19*1000)</f>
        <v>4.3839185663572993</v>
      </c>
      <c r="I19" s="126">
        <f>('GHG energy - GHG Emissions (M 1'!I19*1000000)/('Population Total - Country Popu'!J19*1000)</f>
        <v>4.3111680538041197</v>
      </c>
      <c r="J19" s="126">
        <f>('GHG energy - GHG Emissions (M 1'!J19*1000000)/('Population Total - Country Popu'!K19*1000)</f>
        <v>4.8976118489098504</v>
      </c>
      <c r="K19" s="126">
        <f>('GHG energy - GHG Emissions (M 1'!K19*1000000)/('Population Total - Country Popu'!L19*1000)</f>
        <v>4.8218706256627781</v>
      </c>
      <c r="L19" s="126">
        <f>('GHG energy - GHG Emissions (M 1'!L19*1000000)/('Population Total - Country Popu'!M19*1000)</f>
        <v>4.871707761085827</v>
      </c>
      <c r="M19" s="126">
        <f>('GHG energy - GHG Emissions (M 1'!M19*1000000)/('Population Total - Country Popu'!N19*1000)</f>
        <v>4.9045542850312769</v>
      </c>
      <c r="N19" s="126">
        <f>('GHG energy - GHG Emissions (M 1'!N19*1000000)/('Population Total - Country Popu'!O19*1000)</f>
        <v>5.0514142259414223</v>
      </c>
      <c r="O19" s="126">
        <f>('GHG energy - GHG Emissions (M 1'!O19*1000000)/('Population Total - Country Popu'!P19*1000)</f>
        <v>4.8319949909994531</v>
      </c>
      <c r="P19" s="126">
        <f>('GHG energy - GHG Emissions (M 1'!P19*1000000)/('Population Total - Country Popu'!Q19*1000)</f>
        <v>4.6628464163822532</v>
      </c>
      <c r="Q19" s="126">
        <f>('GHG energy - GHG Emissions (M 1'!Q19*1000000)/('Population Total - Country Popu'!R19*1000)</f>
        <v>4.3305655045307949</v>
      </c>
      <c r="R19" s="126">
        <f>('GHG energy - GHG Emissions (M 1'!R19*1000000)/('Population Total - Country Popu'!S19*1000)</f>
        <v>4.3800803310428611</v>
      </c>
      <c r="S19" s="126">
        <f>('GHG energy - GHG Emissions (M 1'!S19*1000000)/('Population Total - Country Popu'!T19*1000)</f>
        <v>4.3285456522554275</v>
      </c>
      <c r="T19" s="126">
        <f>('GHG energy - GHG Emissions (M 1'!T19*1000000)/('Population Total - Country Popu'!U19*1000)</f>
        <v>4.4040404100210937</v>
      </c>
      <c r="U19" s="126">
        <f>('GHG energy - GHG Emissions (M 1'!U19*1000000)/('Population Total - Country Popu'!V19*1000)</f>
        <v>3.9077048881101013</v>
      </c>
      <c r="V19" s="126">
        <f>('GHG energy - GHG Emissions (M 1'!V19*1000000)/('Population Total - Country Popu'!W19*1000)</f>
        <v>3.7481813533076451</v>
      </c>
      <c r="W19" s="126">
        <f>('GHG energy - GHG Emissions (M 1'!W19*1000000)/('Population Total - Country Popu'!X19*1000)</f>
        <v>4.0349292412617217</v>
      </c>
      <c r="X19" s="126">
        <f>('GHG energy - GHG Emissions (M 1'!X19*1000000)/('Population Total - Country Popu'!Y19*1000)</f>
        <v>4.0545219859149997</v>
      </c>
      <c r="Y19" s="126">
        <f>('GHG energy - GHG Emissions (M 1'!Y19*1000000)/('Population Total - Country Popu'!Z19*1000)</f>
        <v>3.5647197069191954</v>
      </c>
      <c r="Z19" s="126">
        <f>('GHG energy - GHG Emissions (M 1'!Z19*1000000)/('Population Total - Country Popu'!AA19*1000)</f>
        <v>3.651252586279325</v>
      </c>
      <c r="AA19" s="126">
        <f>('GHG energy - GHG Emissions (M 1'!AA19*1000000)/('Population Total - Country Popu'!AB19*1000)</f>
        <v>3.679407122758886</v>
      </c>
      <c r="AB19" s="14"/>
      <c r="AC19" s="20">
        <f t="shared" si="0"/>
        <v>-0.39392792191824105</v>
      </c>
      <c r="AD19" s="14"/>
    </row>
    <row r="20" spans="1:30" ht="22.25" customHeight="1" x14ac:dyDescent="0.2">
      <c r="A20" s="24" t="s">
        <v>19</v>
      </c>
      <c r="B20" s="128">
        <f>('GHG energy - GHG Emissions (M 1'!B20*1000000)/('Population Total - Country Popu'!C20*1000)</f>
        <v>0.77279493675559974</v>
      </c>
      <c r="C20" s="129">
        <f>('GHG energy - GHG Emissions (M 1'!C20*1000000)/('Population Total - Country Popu'!D20*1000)</f>
        <v>0.80278959403871686</v>
      </c>
      <c r="D20" s="129">
        <f>('GHG energy - GHG Emissions (M 1'!D20*1000000)/('Population Total - Country Popu'!E20*1000)</f>
        <v>0.82539120865684412</v>
      </c>
      <c r="E20" s="129">
        <f>('GHG energy - GHG Emissions (M 1'!E20*1000000)/('Population Total - Country Popu'!F20*1000)</f>
        <v>0.83864584050917246</v>
      </c>
      <c r="F20" s="129">
        <f>('GHG energy - GHG Emissions (M 1'!F20*1000000)/('Population Total - Country Popu'!G20*1000)</f>
        <v>0.88242305009004707</v>
      </c>
      <c r="G20" s="129">
        <f>('GHG energy - GHG Emissions (M 1'!G20*1000000)/('Population Total - Country Popu'!H20*1000)</f>
        <v>0.90977051077991611</v>
      </c>
      <c r="H20" s="129">
        <f>('GHG energy - GHG Emissions (M 1'!H20*1000000)/('Population Total - Country Popu'!I20*1000)</f>
        <v>0.9567809174911851</v>
      </c>
      <c r="I20" s="129">
        <f>('GHG energy - GHG Emissions (M 1'!I20*1000000)/('Population Total - Country Popu'!J20*1000)</f>
        <v>0.96128555085255529</v>
      </c>
      <c r="J20" s="129">
        <f>('GHG energy - GHG Emissions (M 1'!J20*1000000)/('Population Total - Country Popu'!K20*1000)</f>
        <v>0.98602297007705841</v>
      </c>
      <c r="K20" s="129">
        <f>('GHG energy - GHG Emissions (M 1'!K20*1000000)/('Population Total - Country Popu'!L20*1000)</f>
        <v>1.0657340815361074</v>
      </c>
      <c r="L20" s="129">
        <f>('GHG energy - GHG Emissions (M 1'!L20*1000000)/('Population Total - Country Popu'!M20*1000)</f>
        <v>1.0721466228223762</v>
      </c>
      <c r="M20" s="129">
        <f>('GHG energy - GHG Emissions (M 1'!M20*1000000)/('Population Total - Country Popu'!N20*1000)</f>
        <v>1.0825592499952472</v>
      </c>
      <c r="N20" s="129">
        <f>('GHG energy - GHG Emissions (M 1'!N20*1000000)/('Population Total - Country Popu'!O20*1000)</f>
        <v>1.0806050130176599</v>
      </c>
      <c r="O20" s="129">
        <f>('GHG energy - GHG Emissions (M 1'!O20*1000000)/('Population Total - Country Popu'!P20*1000)</f>
        <v>1.1085883163029309</v>
      </c>
      <c r="P20" s="129">
        <f>('GHG energy - GHG Emissions (M 1'!P20*1000000)/('Population Total - Country Popu'!Q20*1000)</f>
        <v>1.1554656960501539</v>
      </c>
      <c r="Q20" s="129">
        <f>('GHG energy - GHG Emissions (M 1'!Q20*1000000)/('Population Total - Country Popu'!R20*1000)</f>
        <v>1.2001852566655304</v>
      </c>
      <c r="R20" s="129">
        <f>('GHG energy - GHG Emissions (M 1'!R20*1000000)/('Population Total - Country Popu'!S20*1000)</f>
        <v>1.2676276842927585</v>
      </c>
      <c r="S20" s="129">
        <f>('GHG energy - GHG Emissions (M 1'!S20*1000000)/('Population Total - Country Popu'!T20*1000)</f>
        <v>1.3551689755083818</v>
      </c>
      <c r="T20" s="129">
        <f>('GHG energy - GHG Emissions (M 1'!T20*1000000)/('Population Total - Country Popu'!U20*1000)</f>
        <v>1.452693732166757</v>
      </c>
      <c r="U20" s="129">
        <f>('GHG energy - GHG Emissions (M 1'!U20*1000000)/('Population Total - Country Popu'!V20*1000)</f>
        <v>1.546686651112583</v>
      </c>
      <c r="V20" s="129">
        <f>('GHG energy - GHG Emissions (M 1'!V20*1000000)/('Population Total - Country Popu'!W20*1000)</f>
        <v>1.5301418300268763</v>
      </c>
      <c r="W20" s="129">
        <f>('GHG energy - GHG Emissions (M 1'!W20*1000000)/('Population Total - Country Popu'!X20*1000)</f>
        <v>1.5987144938134517</v>
      </c>
      <c r="X20" s="129">
        <f>('GHG energy - GHG Emissions (M 1'!X20*1000000)/('Population Total - Country Popu'!Y20*1000)</f>
        <v>1.6999834851289704</v>
      </c>
      <c r="Y20" s="129">
        <f>('GHG energy - GHG Emissions (M 1'!Y20*1000000)/('Population Total - Country Popu'!Z20*1000)</f>
        <v>1.667987417140544</v>
      </c>
      <c r="Z20" s="129">
        <f>('GHG energy - GHG Emissions (M 1'!Z20*1000000)/('Population Total - Country Popu'!AA20*1000)</f>
        <v>1.7398387743195749</v>
      </c>
      <c r="AA20" s="129">
        <f>('GHG energy - GHG Emissions (M 1'!AA20*1000000)/('Population Total - Country Popu'!AB20*1000)</f>
        <v>1.7945459059615945</v>
      </c>
      <c r="AB20" s="19"/>
      <c r="AC20" s="27">
        <f t="shared" si="0"/>
        <v>1.3221501857861273</v>
      </c>
      <c r="AD20" s="19"/>
    </row>
    <row r="21" spans="1:30" ht="22.25" customHeight="1" x14ac:dyDescent="0.2">
      <c r="A21" s="16" t="s">
        <v>20</v>
      </c>
      <c r="B21" s="130">
        <f>('GHG energy - GHG Emissions (M 1'!B21*1000000)/('Population Total - Country Popu'!C21*1000)</f>
        <v>0.22269474043133577</v>
      </c>
      <c r="C21" s="131">
        <f>('GHG energy - GHG Emissions (M 1'!C21*1000000)/('Population Total - Country Popu'!D21*1000)</f>
        <v>0.19319378369806534</v>
      </c>
      <c r="D21" s="131">
        <f>('GHG energy - GHG Emissions (M 1'!D21*1000000)/('Population Total - Country Popu'!E21*1000)</f>
        <v>0.10080509701708659</v>
      </c>
      <c r="E21" s="131">
        <f>('GHG energy - GHG Emissions (M 1'!E21*1000000)/('Population Total - Country Popu'!F21*1000)</f>
        <v>8.8612059308072491E-2</v>
      </c>
      <c r="F21" s="131">
        <f>('GHG energy - GHG Emissions (M 1'!F21*1000000)/('Population Total - Country Popu'!G21*1000)</f>
        <v>7.8458720048528954E-2</v>
      </c>
      <c r="G21" s="131">
        <f>('GHG energy - GHG Emissions (M 1'!G21*1000000)/('Population Total - Country Popu'!H21*1000)</f>
        <v>7.0629819174343231E-2</v>
      </c>
      <c r="H21" s="131">
        <f>('GHG energy - GHG Emissions (M 1'!H21*1000000)/('Population Total - Country Popu'!I21*1000)</f>
        <v>6.3868802606570726E-2</v>
      </c>
      <c r="I21" s="131">
        <f>('GHG energy - GHG Emissions (M 1'!I21*1000000)/('Population Total - Country Popu'!J21*1000)</f>
        <v>5.7596130592503021E-2</v>
      </c>
      <c r="J21" s="131">
        <f>('GHG energy - GHG Emissions (M 1'!J21*1000000)/('Population Total - Country Popu'!K21*1000)</f>
        <v>5.3371082730676513E-2</v>
      </c>
      <c r="K21" s="131">
        <f>('GHG energy - GHG Emissions (M 1'!K21*1000000)/('Population Total - Country Popu'!L21*1000)</f>
        <v>4.1063491269325063E-2</v>
      </c>
      <c r="L21" s="131">
        <f>('GHG energy - GHG Emissions (M 1'!L21*1000000)/('Population Total - Country Popu'!M21*1000)</f>
        <v>3.753843165816946E-2</v>
      </c>
      <c r="M21" s="131">
        <f>('GHG energy - GHG Emissions (M 1'!M21*1000000)/('Population Total - Country Popu'!N21*1000)</f>
        <v>2.986396852164137E-2</v>
      </c>
      <c r="N21" s="131">
        <f>('GHG energy - GHG Emissions (M 1'!N21*1000000)/('Population Total - Country Popu'!O21*1000)</f>
        <v>3.9770481466468492E-2</v>
      </c>
      <c r="O21" s="131">
        <f>('GHG energy - GHG Emissions (M 1'!O21*1000000)/('Population Total - Country Popu'!P21*1000)</f>
        <v>4.4381380861740788E-2</v>
      </c>
      <c r="P21" s="131">
        <f>('GHG energy - GHG Emissions (M 1'!P21*1000000)/('Population Total - Country Popu'!Q21*1000)</f>
        <v>3.9509388400849325E-2</v>
      </c>
      <c r="Q21" s="131">
        <f>('GHG energy - GHG Emissions (M 1'!Q21*1000000)/('Population Total - Country Popu'!R21*1000)</f>
        <v>5.3351353525602351E-2</v>
      </c>
      <c r="R21" s="131">
        <f>('GHG energy - GHG Emissions (M 1'!R21*1000000)/('Population Total - Country Popu'!S21*1000)</f>
        <v>6.4328352385782842E-2</v>
      </c>
      <c r="S21" s="131">
        <f>('GHG energy - GHG Emissions (M 1'!S21*1000000)/('Population Total - Country Popu'!T21*1000)</f>
        <v>8.6215036623780786E-2</v>
      </c>
      <c r="T21" s="131">
        <f>('GHG energy - GHG Emissions (M 1'!T21*1000000)/('Population Total - Country Popu'!U21*1000)</f>
        <v>0.15587451908848771</v>
      </c>
      <c r="U21" s="131">
        <f>('GHG energy - GHG Emissions (M 1'!U21*1000000)/('Population Total - Country Popu'!V21*1000)</f>
        <v>0.24437245560848853</v>
      </c>
      <c r="V21" s="131">
        <f>('GHG energy - GHG Emissions (M 1'!V21*1000000)/('Population Total - Country Popu'!W21*1000)</f>
        <v>0.29804352419184454</v>
      </c>
      <c r="W21" s="131">
        <f>('GHG energy - GHG Emissions (M 1'!W21*1000000)/('Population Total - Country Popu'!X21*1000)</f>
        <v>0.42059522418828382</v>
      </c>
      <c r="X21" s="131">
        <f>('GHG energy - GHG Emissions (M 1'!X21*1000000)/('Population Total - Country Popu'!Y21*1000)</f>
        <v>0.68525706621961446</v>
      </c>
      <c r="Y21" s="131">
        <f>('GHG energy - GHG Emissions (M 1'!Y21*1000000)/('Population Total - Country Popu'!Z21*1000)</f>
        <v>0.69557475778999733</v>
      </c>
      <c r="Z21" s="131">
        <f>('GHG energy - GHG Emissions (M 1'!Z21*1000000)/('Population Total - Country Popu'!AA21*1000)</f>
        <v>0.72486196383363333</v>
      </c>
      <c r="AA21" s="131">
        <f>('GHG energy - GHG Emissions (M 1'!AA21*1000000)/('Population Total - Country Popu'!AB21*1000)</f>
        <v>0.71881831658370721</v>
      </c>
      <c r="AB21" s="19"/>
      <c r="AC21" s="20">
        <f t="shared" si="0"/>
        <v>2.2278190099659896</v>
      </c>
      <c r="AD21" s="19"/>
    </row>
    <row r="22" spans="1:30" ht="22.25" customHeight="1" x14ac:dyDescent="0.2">
      <c r="A22" s="16" t="s">
        <v>21</v>
      </c>
      <c r="B22" s="127">
        <f>('GHG energy - GHG Emissions (M 1'!B22*1000000)/('Population Total - Country Popu'!C22*1000)</f>
        <v>0.14453191291229769</v>
      </c>
      <c r="C22" s="32">
        <f>('GHG energy - GHG Emissions (M 1'!C22*1000000)/('Population Total - Country Popu'!D22*1000)</f>
        <v>0.14488022922636104</v>
      </c>
      <c r="D22" s="32">
        <f>('GHG energy - GHG Emissions (M 1'!D22*1000000)/('Population Total - Country Popu'!E22*1000)</f>
        <v>0.15773016338910087</v>
      </c>
      <c r="E22" s="32">
        <f>('GHG energy - GHG Emissions (M 1'!E22*1000000)/('Population Total - Country Popu'!F22*1000)</f>
        <v>0.15137781336489756</v>
      </c>
      <c r="F22" s="32">
        <f>('GHG energy - GHG Emissions (M 1'!F22*1000000)/('Population Total - Country Popu'!G22*1000)</f>
        <v>0.16148959265223356</v>
      </c>
      <c r="G22" s="32">
        <f>('GHG energy - GHG Emissions (M 1'!G22*1000000)/('Population Total - Country Popu'!H22*1000)</f>
        <v>0.19018443313589722</v>
      </c>
      <c r="H22" s="32">
        <f>('GHG energy - GHG Emissions (M 1'!H22*1000000)/('Population Total - Country Popu'!I22*1000)</f>
        <v>0.19616009673123586</v>
      </c>
      <c r="I22" s="32">
        <f>('GHG energy - GHG Emissions (M 1'!I22*1000000)/('Population Total - Country Popu'!J22*1000)</f>
        <v>0.20043571171315377</v>
      </c>
      <c r="J22" s="32">
        <f>('GHG energy - GHG Emissions (M 1'!J22*1000000)/('Population Total - Country Popu'!K22*1000)</f>
        <v>0.1884899630527381</v>
      </c>
      <c r="K22" s="32">
        <f>('GHG energy - GHG Emissions (M 1'!K22*1000000)/('Population Total - Country Popu'!L22*1000)</f>
        <v>0.1940157732347442</v>
      </c>
      <c r="L22" s="32">
        <f>('GHG energy - GHG Emissions (M 1'!L22*1000000)/('Population Total - Country Popu'!M22*1000)</f>
        <v>0.21034725002455004</v>
      </c>
      <c r="M22" s="32">
        <f>('GHG energy - GHG Emissions (M 1'!M22*1000000)/('Population Total - Country Popu'!N22*1000)</f>
        <v>0.24070410450530691</v>
      </c>
      <c r="N22" s="32">
        <f>('GHG energy - GHG Emissions (M 1'!N22*1000000)/('Population Total - Country Popu'!O22*1000)</f>
        <v>0.24582491277754259</v>
      </c>
      <c r="O22" s="32">
        <f>('GHG energy - GHG Emissions (M 1'!O22*1000000)/('Population Total - Country Popu'!P22*1000)</f>
        <v>0.25608460621039475</v>
      </c>
      <c r="P22" s="32">
        <f>('GHG energy - GHG Emissions (M 1'!P22*1000000)/('Population Total - Country Popu'!Q22*1000)</f>
        <v>0.26674158671717352</v>
      </c>
      <c r="Q22" s="32">
        <f>('GHG energy - GHG Emissions (M 1'!Q22*1000000)/('Population Total - Country Popu'!R22*1000)</f>
        <v>0.27559034477940408</v>
      </c>
      <c r="R22" s="32">
        <f>('GHG energy - GHG Emissions (M 1'!R22*1000000)/('Population Total - Country Popu'!S22*1000)</f>
        <v>0.30031501563481494</v>
      </c>
      <c r="S22" s="32">
        <f>('GHG energy - GHG Emissions (M 1'!S22*1000000)/('Population Total - Country Popu'!T22*1000)</f>
        <v>0.30296291744334514</v>
      </c>
      <c r="T22" s="32">
        <f>('GHG energy - GHG Emissions (M 1'!T22*1000000)/('Population Total - Country Popu'!U22*1000)</f>
        <v>0.33465540312225456</v>
      </c>
      <c r="U22" s="32">
        <f>('GHG energy - GHG Emissions (M 1'!U22*1000000)/('Population Total - Country Popu'!V22*1000)</f>
        <v>0.35972650716039151</v>
      </c>
      <c r="V22" s="32">
        <f>('GHG energy - GHG Emissions (M 1'!V22*1000000)/('Population Total - Country Popu'!W22*1000)</f>
        <v>0.39664542597187757</v>
      </c>
      <c r="W22" s="32">
        <f>('GHG energy - GHG Emissions (M 1'!W22*1000000)/('Population Total - Country Popu'!X22*1000)</f>
        <v>0.41553233635566722</v>
      </c>
      <c r="X22" s="32">
        <f>('GHG energy - GHG Emissions (M 1'!X22*1000000)/('Population Total - Country Popu'!Y22*1000)</f>
        <v>0.43585718995442657</v>
      </c>
      <c r="Y22" s="32">
        <f>('GHG energy - GHG Emissions (M 1'!Y22*1000000)/('Population Total - Country Popu'!Z22*1000)</f>
        <v>0.43995141607331012</v>
      </c>
      <c r="Z22" s="32">
        <f>('GHG energy - GHG Emissions (M 1'!Z22*1000000)/('Population Total - Country Popu'!AA22*1000)</f>
        <v>0.45241221544546101</v>
      </c>
      <c r="AA22" s="32">
        <f>('GHG energy - GHG Emissions (M 1'!AA22*1000000)/('Population Total - Country Popu'!AB22*1000)</f>
        <v>0.4766095371480582</v>
      </c>
      <c r="AB22" s="19"/>
      <c r="AC22" s="23">
        <f t="shared" si="0"/>
        <v>2.2976076185836272</v>
      </c>
      <c r="AD22" s="19"/>
    </row>
    <row r="23" spans="1:30" ht="22.25" customHeight="1" x14ac:dyDescent="0.2">
      <c r="A23" s="16" t="s">
        <v>22</v>
      </c>
      <c r="B23" s="125">
        <f>('GHG energy - GHG Emissions (M 1'!B23*1000000)/('Population Total - Country Popu'!C23*1000)</f>
        <v>0.23925373134328362</v>
      </c>
      <c r="C23" s="126">
        <f>('GHG energy - GHG Emissions (M 1'!C23*1000000)/('Population Total - Country Popu'!D23*1000)</f>
        <v>0.34927850467289717</v>
      </c>
      <c r="D23" s="126">
        <f>('GHG energy - GHG Emissions (M 1'!D23*1000000)/('Population Total - Country Popu'!E23*1000)</f>
        <v>0.40942424242424241</v>
      </c>
      <c r="E23" s="126">
        <f>('GHG energy - GHG Emissions (M 1'!E23*1000000)/('Population Total - Country Popu'!F23*1000)</f>
        <v>0.35298651252408486</v>
      </c>
      <c r="F23" s="126">
        <f>('GHG energy - GHG Emissions (M 1'!F23*1000000)/('Population Total - Country Popu'!G23*1000)</f>
        <v>0.4150625</v>
      </c>
      <c r="G23" s="126">
        <f>('GHG energy - GHG Emissions (M 1'!G23*1000000)/('Population Total - Country Popu'!H23*1000)</f>
        <v>0.48949312377210225</v>
      </c>
      <c r="H23" s="126">
        <f>('GHG energy - GHG Emissions (M 1'!H23*1000000)/('Population Total - Country Popu'!I23*1000)</f>
        <v>0.58566861598440556</v>
      </c>
      <c r="I23" s="126">
        <f>('GHG energy - GHG Emissions (M 1'!I23*1000000)/('Population Total - Country Popu'!J23*1000)</f>
        <v>0.75249136276391559</v>
      </c>
      <c r="J23" s="126">
        <f>('GHG energy - GHG Emissions (M 1'!J23*1000000)/('Population Total - Country Popu'!K23*1000)</f>
        <v>0.71358801498127344</v>
      </c>
      <c r="K23" s="126">
        <f>('GHG energy - GHG Emissions (M 1'!K23*1000000)/('Population Total - Country Popu'!L23*1000)</f>
        <v>0.70076502732240442</v>
      </c>
      <c r="L23" s="126">
        <f>('GHG energy - GHG Emissions (M 1'!L23*1000000)/('Population Total - Country Popu'!M23*1000)</f>
        <v>0.70161702127659575</v>
      </c>
      <c r="M23" s="126">
        <f>('GHG energy - GHG Emissions (M 1'!M23*1000000)/('Population Total - Country Popu'!N23*1000)</f>
        <v>0.66216867469879515</v>
      </c>
      <c r="N23" s="126">
        <f>('GHG energy - GHG Emissions (M 1'!N23*1000000)/('Population Total - Country Popu'!O23*1000)</f>
        <v>0.69848829431438131</v>
      </c>
      <c r="O23" s="126">
        <f>('GHG energy - GHG Emissions (M 1'!O23*1000000)/('Population Total - Country Popu'!P23*1000)</f>
        <v>0.61264935064935067</v>
      </c>
      <c r="P23" s="126">
        <f>('GHG energy - GHG Emissions (M 1'!P23*1000000)/('Population Total - Country Popu'!Q23*1000)</f>
        <v>0.48545110410094644</v>
      </c>
      <c r="Q23" s="126">
        <f>('GHG energy - GHG Emissions (M 1'!Q23*1000000)/('Population Total - Country Popu'!R23*1000)</f>
        <v>0.60878769230769236</v>
      </c>
      <c r="R23" s="126">
        <f>('GHG energy - GHG Emissions (M 1'!R23*1000000)/('Population Total - Country Popu'!S23*1000)</f>
        <v>0.5886606606606607</v>
      </c>
      <c r="S23" s="126">
        <f>('GHG energy - GHG Emissions (M 1'!S23*1000000)/('Population Total - Country Popu'!T23*1000)</f>
        <v>0.57739027982326951</v>
      </c>
      <c r="T23" s="126">
        <f>('GHG energy - GHG Emissions (M 1'!T23*1000000)/('Population Total - Country Popu'!U23*1000)</f>
        <v>0.60890173410404624</v>
      </c>
      <c r="U23" s="126">
        <f>('GHG energy - GHG Emissions (M 1'!U23*1000000)/('Population Total - Country Popu'!V23*1000)</f>
        <v>0.55089929078014188</v>
      </c>
      <c r="V23" s="126">
        <f>('GHG energy - GHG Emissions (M 1'!V23*1000000)/('Population Total - Country Popu'!W23*1000)</f>
        <v>0.67965411436541145</v>
      </c>
      <c r="W23" s="126">
        <f>('GHG energy - GHG Emissions (M 1'!W23*1000000)/('Population Total - Country Popu'!X23*1000)</f>
        <v>1.0052126200274349</v>
      </c>
      <c r="X23" s="126">
        <f>('GHG energy - GHG Emissions (M 1'!X23*1000000)/('Population Total - Country Popu'!Y23*1000)</f>
        <v>1.1011752021563341</v>
      </c>
      <c r="Y23" s="126">
        <f>('GHG energy - GHG Emissions (M 1'!Y23*1000000)/('Population Total - Country Popu'!Z23*1000)</f>
        <v>1.1711193633952255</v>
      </c>
      <c r="Z23" s="126">
        <f>('GHG energy - GHG Emissions (M 1'!Z23*1000000)/('Population Total - Country Popu'!AA23*1000)</f>
        <v>1.2069656103674968</v>
      </c>
      <c r="AA23" s="126">
        <f>('GHG energy - GHG Emissions (M 1'!AA23*1000000)/('Population Total - Country Popu'!AB23*1000)</f>
        <v>1.2049652796503381</v>
      </c>
      <c r="AB23" s="19"/>
      <c r="AC23" s="20">
        <f t="shared" si="0"/>
        <v>4.0363489542465771</v>
      </c>
      <c r="AD23" s="19"/>
    </row>
    <row r="24" spans="1:30" ht="22.25" customHeight="1" x14ac:dyDescent="0.2">
      <c r="A24" s="16" t="s">
        <v>23</v>
      </c>
      <c r="B24" s="127">
        <f>('GHG energy - GHG Emissions (M 1'!B24*1000000)/('Population Total - Country Popu'!C24*1000)</f>
        <v>0.71199733913689978</v>
      </c>
      <c r="C24" s="32">
        <f>('GHG energy - GHG Emissions (M 1'!C24*1000000)/('Population Total - Country Popu'!D24*1000)</f>
        <v>0.74197788907078377</v>
      </c>
      <c r="D24" s="32">
        <f>('GHG energy - GHG Emissions (M 1'!D24*1000000)/('Population Total - Country Popu'!E24*1000)</f>
        <v>0.77290838395574013</v>
      </c>
      <c r="E24" s="32">
        <f>('GHG energy - GHG Emissions (M 1'!E24*1000000)/('Population Total - Country Popu'!F24*1000)</f>
        <v>0.78503829735492481</v>
      </c>
      <c r="F24" s="32">
        <f>('GHG energy - GHG Emissions (M 1'!F24*1000000)/('Population Total - Country Popu'!G24*1000)</f>
        <v>0.81421788411353579</v>
      </c>
      <c r="G24" s="32">
        <f>('GHG energy - GHG Emissions (M 1'!G24*1000000)/('Population Total - Country Popu'!H24*1000)</f>
        <v>0.84839377110788416</v>
      </c>
      <c r="H24" s="32">
        <f>('GHG energy - GHG Emissions (M 1'!H24*1000000)/('Population Total - Country Popu'!I24*1000)</f>
        <v>0.90592835622125323</v>
      </c>
      <c r="I24" s="32">
        <f>('GHG energy - GHG Emissions (M 1'!I24*1000000)/('Population Total - Country Popu'!J24*1000)</f>
        <v>0.92576612886941434</v>
      </c>
      <c r="J24" s="32">
        <f>('GHG energy - GHG Emissions (M 1'!J24*1000000)/('Population Total - Country Popu'!K24*1000)</f>
        <v>0.92826457434256826</v>
      </c>
      <c r="K24" s="32">
        <f>('GHG energy - GHG Emissions (M 1'!K24*1000000)/('Population Total - Country Popu'!L24*1000)</f>
        <v>0.97067054823587962</v>
      </c>
      <c r="L24" s="32">
        <f>('GHG energy - GHG Emissions (M 1'!L24*1000000)/('Population Total - Country Popu'!M24*1000)</f>
        <v>0.98920357453308294</v>
      </c>
      <c r="M24" s="32">
        <f>('GHG energy - GHG Emissions (M 1'!M24*1000000)/('Population Total - Country Popu'!N24*1000)</f>
        <v>0.98187845032708809</v>
      </c>
      <c r="N24" s="32">
        <f>('GHG energy - GHG Emissions (M 1'!N24*1000000)/('Population Total - Country Popu'!O24*1000)</f>
        <v>0.97835094816969537</v>
      </c>
      <c r="O24" s="32">
        <f>('GHG energy - GHG Emissions (M 1'!O24*1000000)/('Population Total - Country Popu'!P24*1000)</f>
        <v>1.0044899345119296</v>
      </c>
      <c r="P24" s="32">
        <f>('GHG energy - GHG Emissions (M 1'!P24*1000000)/('Population Total - Country Popu'!Q24*1000)</f>
        <v>1.0384917190845524</v>
      </c>
      <c r="Q24" s="32">
        <f>('GHG energy - GHG Emissions (M 1'!Q24*1000000)/('Population Total - Country Popu'!R24*1000)</f>
        <v>1.0837683064453167</v>
      </c>
      <c r="R24" s="32">
        <f>('GHG energy - GHG Emissions (M 1'!R24*1000000)/('Population Total - Country Popu'!S24*1000)</f>
        <v>1.1393890153758148</v>
      </c>
      <c r="S24" s="32">
        <f>('GHG energy - GHG Emissions (M 1'!S24*1000000)/('Population Total - Country Popu'!T24*1000)</f>
        <v>1.2134084885190604</v>
      </c>
      <c r="T24" s="32">
        <f>('GHG energy - GHG Emissions (M 1'!T24*1000000)/('Population Total - Country Popu'!U24*1000)</f>
        <v>1.3340828800114417</v>
      </c>
      <c r="U24" s="32">
        <f>('GHG energy - GHG Emissions (M 1'!U24*1000000)/('Population Total - Country Popu'!V24*1000)</f>
        <v>1.459682248613186</v>
      </c>
      <c r="V24" s="32">
        <f>('GHG energy - GHG Emissions (M 1'!V24*1000000)/('Population Total - Country Popu'!W24*1000)</f>
        <v>1.4252226820114049</v>
      </c>
      <c r="W24" s="32">
        <f>('GHG energy - GHG Emissions (M 1'!W24*1000000)/('Population Total - Country Popu'!X24*1000)</f>
        <v>1.5110704021435426</v>
      </c>
      <c r="X24" s="32">
        <f>('GHG energy - GHG Emissions (M 1'!X24*1000000)/('Population Total - Country Popu'!Y24*1000)</f>
        <v>1.6308511887001318</v>
      </c>
      <c r="Y24" s="32">
        <f>('GHG energy - GHG Emissions (M 1'!Y24*1000000)/('Population Total - Country Popu'!Z24*1000)</f>
        <v>1.6236903605028195</v>
      </c>
      <c r="Z24" s="32">
        <f>('GHG energy - GHG Emissions (M 1'!Z24*1000000)/('Population Total - Country Popu'!AA24*1000)</f>
        <v>1.7055282828272953</v>
      </c>
      <c r="AA24" s="32">
        <f>('GHG energy - GHG Emissions (M 1'!AA24*1000000)/('Population Total - Country Popu'!AB24*1000)</f>
        <v>1.773508743730758</v>
      </c>
      <c r="AB24" s="19"/>
      <c r="AC24" s="23">
        <f t="shared" si="0"/>
        <v>1.4908923759190558</v>
      </c>
      <c r="AD24" s="19"/>
    </row>
    <row r="25" spans="1:30" ht="22.25" customHeight="1" x14ac:dyDescent="0.2">
      <c r="A25" s="16" t="s">
        <v>24</v>
      </c>
      <c r="B25" s="125">
        <f>('GHG energy - GHG Emissions (M 1'!B25*1000000)/('Population Total - Country Popu'!C25*1000)</f>
        <v>3.7407748483020482</v>
      </c>
      <c r="C25" s="126">
        <f>('GHG energy - GHG Emissions (M 1'!C25*1000000)/('Population Total - Country Popu'!D25*1000)</f>
        <v>3.9616617483296213</v>
      </c>
      <c r="D25" s="126">
        <f>('GHG energy - GHG Emissions (M 1'!D25*1000000)/('Population Total - Country Popu'!E25*1000)</f>
        <v>3.9230256401461232</v>
      </c>
      <c r="E25" s="126">
        <f>('GHG energy - GHG Emissions (M 1'!E25*1000000)/('Population Total - Country Popu'!F25*1000)</f>
        <v>4.0239270285849917</v>
      </c>
      <c r="F25" s="126">
        <f>('GHG energy - GHG Emissions (M 1'!F25*1000000)/('Population Total - Country Popu'!G25*1000)</f>
        <v>4.4482260697584772</v>
      </c>
      <c r="G25" s="126">
        <f>('GHG energy - GHG Emissions (M 1'!G25*1000000)/('Population Total - Country Popu'!H25*1000)</f>
        <v>4.5166792352980094</v>
      </c>
      <c r="H25" s="126">
        <f>('GHG energy - GHG Emissions (M 1'!H25*1000000)/('Population Total - Country Popu'!I25*1000)</f>
        <v>4.4967354046971888</v>
      </c>
      <c r="I25" s="126">
        <f>('GHG energy - GHG Emissions (M 1'!I25*1000000)/('Population Total - Country Popu'!J25*1000)</f>
        <v>4.3098266472666813</v>
      </c>
      <c r="J25" s="126">
        <f>('GHG energy - GHG Emissions (M 1'!J25*1000000)/('Population Total - Country Popu'!K25*1000)</f>
        <v>4.8457295685338941</v>
      </c>
      <c r="K25" s="126">
        <f>('GHG energy - GHG Emissions (M 1'!K25*1000000)/('Population Total - Country Popu'!L25*1000)</f>
        <v>5.8927699779521729</v>
      </c>
      <c r="L25" s="126">
        <f>('GHG energy - GHG Emissions (M 1'!L25*1000000)/('Population Total - Country Popu'!M25*1000)</f>
        <v>5.6466214137245681</v>
      </c>
      <c r="M25" s="126">
        <f>('GHG energy - GHG Emissions (M 1'!M25*1000000)/('Population Total - Country Popu'!N25*1000)</f>
        <v>5.9578772921714691</v>
      </c>
      <c r="N25" s="126">
        <f>('GHG energy - GHG Emissions (M 1'!N25*1000000)/('Population Total - Country Popu'!O25*1000)</f>
        <v>5.9306087084914436</v>
      </c>
      <c r="O25" s="126">
        <f>('GHG energy - GHG Emissions (M 1'!O25*1000000)/('Population Total - Country Popu'!P25*1000)</f>
        <v>6.102693141531593</v>
      </c>
      <c r="P25" s="126">
        <f>('GHG energy - GHG Emissions (M 1'!P25*1000000)/('Population Total - Country Popu'!Q25*1000)</f>
        <v>6.4445755818984178</v>
      </c>
      <c r="Q25" s="126">
        <f>('GHG energy - GHG Emissions (M 1'!Q25*1000000)/('Population Total - Country Popu'!R25*1000)</f>
        <v>6.6798848215303908</v>
      </c>
      <c r="R25" s="126">
        <f>('GHG energy - GHG Emissions (M 1'!R25*1000000)/('Population Total - Country Popu'!S25*1000)</f>
        <v>7.17339104216859</v>
      </c>
      <c r="S25" s="126">
        <f>('GHG energy - GHG Emissions (M 1'!S25*1000000)/('Population Total - Country Popu'!T25*1000)</f>
        <v>7.8046174713476031</v>
      </c>
      <c r="T25" s="126">
        <f>('GHG energy - GHG Emissions (M 1'!T25*1000000)/('Population Total - Country Popu'!U25*1000)</f>
        <v>8.0024975158613287</v>
      </c>
      <c r="U25" s="126">
        <f>('GHG energy - GHG Emissions (M 1'!U25*1000000)/('Population Total - Country Popu'!V25*1000)</f>
        <v>8.0354111200250191</v>
      </c>
      <c r="V25" s="126">
        <f>('GHG energy - GHG Emissions (M 1'!V25*1000000)/('Population Total - Country Popu'!W25*1000)</f>
        <v>8.1212056619483768</v>
      </c>
      <c r="W25" s="126">
        <f>('GHG energy - GHG Emissions (M 1'!W25*1000000)/('Population Total - Country Popu'!X25*1000)</f>
        <v>8.2024166313109887</v>
      </c>
      <c r="X25" s="126">
        <f>('GHG energy - GHG Emissions (M 1'!X25*1000000)/('Population Total - Country Popu'!Y25*1000)</f>
        <v>8.4179853449178292</v>
      </c>
      <c r="Y25" s="126">
        <f>('GHG energy - GHG Emissions (M 1'!Y25*1000000)/('Population Total - Country Popu'!Z25*1000)</f>
        <v>7.9599166397665497</v>
      </c>
      <c r="Z25" s="126">
        <f>('GHG energy - GHG Emissions (M 1'!Z25*1000000)/('Population Total - Country Popu'!AA25*1000)</f>
        <v>8.129901000077858</v>
      </c>
      <c r="AA25" s="126">
        <f>('GHG energy - GHG Emissions (M 1'!AA25*1000000)/('Population Total - Country Popu'!AB25*1000)</f>
        <v>8.1469363490779099</v>
      </c>
      <c r="AB25" s="19"/>
      <c r="AC25" s="20">
        <f t="shared" si="0"/>
        <v>1.1778740179393141</v>
      </c>
      <c r="AD25" s="19"/>
    </row>
    <row r="26" spans="1:30" ht="22.25" customHeight="1" x14ac:dyDescent="0.2">
      <c r="A26" s="16" t="s">
        <v>25</v>
      </c>
      <c r="B26" s="127">
        <f>('GHG energy - GHG Emissions (M 1'!B26*1000000)/('Population Total - Country Popu'!C26*1000)</f>
        <v>0.66155555555555556</v>
      </c>
      <c r="C26" s="32">
        <f>('GHG energy - GHG Emissions (M 1'!C26*1000000)/('Population Total - Country Popu'!D26*1000)</f>
        <v>0.69318918918918937</v>
      </c>
      <c r="D26" s="32">
        <f>('GHG energy - GHG Emissions (M 1'!D26*1000000)/('Population Total - Country Popu'!E26*1000)</f>
        <v>1.0124210526315789</v>
      </c>
      <c r="E26" s="32">
        <f>('GHG energy - GHG Emissions (M 1'!E26*1000000)/('Population Total - Country Popu'!F26*1000)</f>
        <v>0.84553846153846157</v>
      </c>
      <c r="F26" s="32">
        <f>('GHG energy - GHG Emissions (M 1'!F26*1000000)/('Population Total - Country Popu'!G26*1000)</f>
        <v>0.82784937238493728</v>
      </c>
      <c r="G26" s="32">
        <f>('GHG energy - GHG Emissions (M 1'!G26*1000000)/('Population Total - Country Popu'!H26*1000)</f>
        <v>1.0169469387755103</v>
      </c>
      <c r="H26" s="32">
        <f>('GHG energy - GHG Emissions (M 1'!H26*1000000)/('Population Total - Country Popu'!I26*1000)</f>
        <v>1.1532111553784861</v>
      </c>
      <c r="I26" s="32">
        <f>('GHG energy - GHG Emissions (M 1'!I26*1000000)/('Population Total - Country Popu'!J26*1000)</f>
        <v>1.288125</v>
      </c>
      <c r="J26" s="32">
        <f>('GHG energy - GHG Emissions (M 1'!J26*1000000)/('Population Total - Country Popu'!K26*1000)</f>
        <v>1.1467480916030537</v>
      </c>
      <c r="K26" s="32">
        <f>('GHG energy - GHG Emissions (M 1'!K26*1000000)/('Population Total - Country Popu'!L26*1000)</f>
        <v>1.57812734082397</v>
      </c>
      <c r="L26" s="32">
        <f>('GHG energy - GHG Emissions (M 1'!L26*1000000)/('Population Total - Country Popu'!M26*1000)</f>
        <v>1.6508131868131868</v>
      </c>
      <c r="M26" s="32">
        <f>('GHG energy - GHG Emissions (M 1'!M26*1000000)/('Population Total - Country Popu'!N26*1000)</f>
        <v>1.6606618705035971</v>
      </c>
      <c r="N26" s="32">
        <f>('GHG energy - GHG Emissions (M 1'!N26*1000000)/('Population Total - Country Popu'!O26*1000)</f>
        <v>2.0974134275618379</v>
      </c>
      <c r="O26" s="32">
        <f>('GHG energy - GHG Emissions (M 1'!O26*1000000)/('Population Total - Country Popu'!P26*1000)</f>
        <v>1.7556666666666669</v>
      </c>
      <c r="P26" s="32">
        <f>('GHG energy - GHG Emissions (M 1'!P26*1000000)/('Population Total - Country Popu'!Q26*1000)</f>
        <v>2.2759317406143347</v>
      </c>
      <c r="Q26" s="32">
        <f>('GHG energy - GHG Emissions (M 1'!Q26*1000000)/('Population Total - Country Popu'!R26*1000)</f>
        <v>2.0164295302013429</v>
      </c>
      <c r="R26" s="32">
        <f>('GHG energy - GHG Emissions (M 1'!R26*1000000)/('Population Total - Country Popu'!S26*1000)</f>
        <v>2.5031287128712871</v>
      </c>
      <c r="S26" s="32">
        <f>('GHG energy - GHG Emissions (M 1'!S26*1000000)/('Population Total - Country Popu'!T26*1000)</f>
        <v>2.5338701298701301</v>
      </c>
      <c r="T26" s="32">
        <f>('GHG energy - GHG Emissions (M 1'!T26*1000000)/('Population Total - Country Popu'!U26*1000)</f>
        <v>2.6838216560509554</v>
      </c>
      <c r="U26" s="32">
        <f>('GHG energy - GHG Emissions (M 1'!U26*1000000)/('Population Total - Country Popu'!V26*1000)</f>
        <v>2.7594500000000002</v>
      </c>
      <c r="V26" s="32">
        <f>('GHG energy - GHG Emissions (M 1'!V26*1000000)/('Population Total - Country Popu'!W26*1000)</f>
        <v>2.7536196319018407</v>
      </c>
      <c r="W26" s="32">
        <f>('GHG energy - GHG Emissions (M 1'!W26*1000000)/('Population Total - Country Popu'!X26*1000)</f>
        <v>2.8693975903614457</v>
      </c>
      <c r="X26" s="32">
        <f>('GHG energy - GHG Emissions (M 1'!X26*1000000)/('Population Total - Country Popu'!Y26*1000)</f>
        <v>3.1870295857988165</v>
      </c>
      <c r="Y26" s="32">
        <f>('GHG energy - GHG Emissions (M 1'!Y26*1000000)/('Population Total - Country Popu'!Z26*1000)</f>
        <v>3.0374028985507247</v>
      </c>
      <c r="Z26" s="32">
        <f>('GHG energy - GHG Emissions (M 1'!Z26*1000000)/('Population Total - Country Popu'!AA26*1000)</f>
        <v>3.1776989501357806</v>
      </c>
      <c r="AA26" s="32">
        <f>('GHG energy - GHG Emissions (M 1'!AA26*1000000)/('Population Total - Country Popu'!AB26*1000)</f>
        <v>3.1577037934080883</v>
      </c>
      <c r="AB26" s="19"/>
      <c r="AC26" s="23">
        <f t="shared" si="0"/>
        <v>3.7731498388768547</v>
      </c>
      <c r="AD26" s="19"/>
    </row>
    <row r="27" spans="1:30" ht="22.25" customHeight="1" x14ac:dyDescent="0.2">
      <c r="A27" s="16" t="s">
        <v>26</v>
      </c>
      <c r="B27" s="125">
        <f>('GHG energy - GHG Emissions (M 1'!B27*1000000)/('Population Total - Country Popu'!C27*1000)</f>
        <v>3.49992822041853E-2</v>
      </c>
      <c r="C27" s="126">
        <f>('GHG energy - GHG Emissions (M 1'!C27*1000000)/('Population Total - Country Popu'!D27*1000)</f>
        <v>5.1697345037427969E-2</v>
      </c>
      <c r="D27" s="126">
        <f>('GHG energy - GHG Emissions (M 1'!D27*1000000)/('Population Total - Country Popu'!E27*1000)</f>
        <v>6.9814287963886404E-2</v>
      </c>
      <c r="E27" s="126">
        <f>('GHG energy - GHG Emissions (M 1'!E27*1000000)/('Population Total - Country Popu'!F27*1000)</f>
        <v>7.4959083469721785E-2</v>
      </c>
      <c r="F27" s="126">
        <f>('GHG energy - GHG Emissions (M 1'!F27*1000000)/('Population Total - Country Popu'!G27*1000)</f>
        <v>8.4546822825816104E-2</v>
      </c>
      <c r="G27" s="126">
        <f>('GHG energy - GHG Emissions (M 1'!G27*1000000)/('Population Total - Country Popu'!H27*1000)</f>
        <v>9.8776898042453987E-2</v>
      </c>
      <c r="H27" s="126">
        <f>('GHG energy - GHG Emissions (M 1'!H27*1000000)/('Population Total - Country Popu'!I27*1000)</f>
        <v>0.117650580156287</v>
      </c>
      <c r="I27" s="126">
        <f>('GHG energy - GHG Emissions (M 1'!I27*1000000)/('Population Total - Country Popu'!J27*1000)</f>
        <v>0.12846934910149216</v>
      </c>
      <c r="J27" s="126">
        <f>('GHG energy - GHG Emissions (M 1'!J27*1000000)/('Population Total - Country Popu'!K27*1000)</f>
        <v>0.10145190529875986</v>
      </c>
      <c r="K27" s="126">
        <f>('GHG energy - GHG Emissions (M 1'!K27*1000000)/('Population Total - Country Popu'!L27*1000)</f>
        <v>0.14178016747465846</v>
      </c>
      <c r="L27" s="126">
        <f>('GHG energy - GHG Emissions (M 1'!L27*1000000)/('Population Total - Country Popu'!M27*1000)</f>
        <v>0.13227950310559006</v>
      </c>
      <c r="M27" s="126">
        <f>('GHG energy - GHG Emissions (M 1'!M27*1000000)/('Population Total - Country Popu'!N27*1000)</f>
        <v>0.13800989220038046</v>
      </c>
      <c r="N27" s="126">
        <f>('GHG energy - GHG Emissions (M 1'!N27*1000000)/('Population Total - Country Popu'!O27*1000)</f>
        <v>0.10884221881093639</v>
      </c>
      <c r="O27" s="126">
        <f>('GHG energy - GHG Emissions (M 1'!O27*1000000)/('Population Total - Country Popu'!P27*1000)</f>
        <v>0.11577917312240074</v>
      </c>
      <c r="P27" s="126">
        <f>('GHG energy - GHG Emissions (M 1'!P27*1000000)/('Population Total - Country Popu'!Q27*1000)</f>
        <v>0.10702961239065886</v>
      </c>
      <c r="Q27" s="126">
        <f>('GHG energy - GHG Emissions (M 1'!Q27*1000000)/('Population Total - Country Popu'!R27*1000)</f>
        <v>0.12183393958563973</v>
      </c>
      <c r="R27" s="126">
        <f>('GHG energy - GHG Emissions (M 1'!R27*1000000)/('Population Total - Country Popu'!S27*1000)</f>
        <v>9.9911679800265288E-2</v>
      </c>
      <c r="S27" s="126">
        <f>('GHG energy - GHG Emissions (M 1'!S27*1000000)/('Population Total - Country Popu'!T27*1000)</f>
        <v>0.10067175337186898</v>
      </c>
      <c r="T27" s="126">
        <f>('GHG energy - GHG Emissions (M 1'!T27*1000000)/('Population Total - Country Popu'!U27*1000)</f>
        <v>0.13023398986628063</v>
      </c>
      <c r="U27" s="126">
        <f>('GHG energy - GHG Emissions (M 1'!U27*1000000)/('Population Total - Country Popu'!V27*1000)</f>
        <v>0.16315117724618572</v>
      </c>
      <c r="V27" s="126">
        <f>('GHG energy - GHG Emissions (M 1'!V27*1000000)/('Population Total - Country Popu'!W27*1000)</f>
        <v>0.18820889517991507</v>
      </c>
      <c r="W27" s="126">
        <f>('GHG energy - GHG Emissions (M 1'!W27*1000000)/('Population Total - Country Popu'!X27*1000)</f>
        <v>0.20360053026955369</v>
      </c>
      <c r="X27" s="126">
        <f>('GHG energy - GHG Emissions (M 1'!X27*1000000)/('Population Total - Country Popu'!Y27*1000)</f>
        <v>0.21257974812550048</v>
      </c>
      <c r="Y27" s="126">
        <f>('GHG energy - GHG Emissions (M 1'!Y27*1000000)/('Population Total - Country Popu'!Z27*1000)</f>
        <v>0.2337040687844012</v>
      </c>
      <c r="Z27" s="126">
        <f>('GHG energy - GHG Emissions (M 1'!Z27*1000000)/('Population Total - Country Popu'!AA27*1000)</f>
        <v>0.24290780382169619</v>
      </c>
      <c r="AA27" s="126">
        <f>('GHG energy - GHG Emissions (M 1'!AA27*1000000)/('Population Total - Country Popu'!AB27*1000)</f>
        <v>0.24279895938961474</v>
      </c>
      <c r="AB27" s="19"/>
      <c r="AC27" s="20">
        <f t="shared" si="0"/>
        <v>5.9372553977858509</v>
      </c>
      <c r="AD27" s="19"/>
    </row>
    <row r="28" spans="1:30" ht="23.25" customHeight="1" x14ac:dyDescent="0.2">
      <c r="A28" s="28" t="s">
        <v>27</v>
      </c>
      <c r="B28" s="127">
        <f>('GHG energy - GHG Emissions (M 1'!B28*1000000)/('Population Total - Country Popu'!C28*1000)</f>
        <v>0.61669687013349417</v>
      </c>
      <c r="C28" s="32">
        <f>('GHG energy - GHG Emissions (M 1'!C28*1000000)/('Population Total - Country Popu'!D28*1000)</f>
        <v>0.59693282791585323</v>
      </c>
      <c r="D28" s="32">
        <f>('GHG energy - GHG Emissions (M 1'!D28*1000000)/('Population Total - Country Popu'!E28*1000)</f>
        <v>0.62008508751737135</v>
      </c>
      <c r="E28" s="32">
        <f>('GHG energy - GHG Emissions (M 1'!E28*1000000)/('Population Total - Country Popu'!F28*1000)</f>
        <v>0.64771659589319996</v>
      </c>
      <c r="F28" s="32">
        <f>('GHG energy - GHG Emissions (M 1'!F28*1000000)/('Population Total - Country Popu'!G28*1000)</f>
        <v>0.68667166730119644</v>
      </c>
      <c r="G28" s="32">
        <f>('GHG energy - GHG Emissions (M 1'!G28*1000000)/('Population Total - Country Popu'!H28*1000)</f>
        <v>0.66631064803851936</v>
      </c>
      <c r="H28" s="32">
        <f>('GHG energy - GHG Emissions (M 1'!H28*1000000)/('Population Total - Country Popu'!I28*1000)</f>
        <v>0.72545419882537432</v>
      </c>
      <c r="I28" s="32">
        <f>('GHG energy - GHG Emissions (M 1'!I28*1000000)/('Population Total - Country Popu'!J28*1000)</f>
        <v>0.70835267258995338</v>
      </c>
      <c r="J28" s="32">
        <f>('GHG energy - GHG Emissions (M 1'!J28*1000000)/('Population Total - Country Popu'!K28*1000)</f>
        <v>0.7115649960988486</v>
      </c>
      <c r="K28" s="32">
        <f>('GHG energy - GHG Emissions (M 1'!K28*1000000)/('Population Total - Country Popu'!L28*1000)</f>
        <v>0.71348698250106701</v>
      </c>
      <c r="L28" s="32">
        <f>('GHG energy - GHG Emissions (M 1'!L28*1000000)/('Population Total - Country Popu'!M28*1000)</f>
        <v>0.73948951554591469</v>
      </c>
      <c r="M28" s="32">
        <f>('GHG energy - GHG Emissions (M 1'!M28*1000000)/('Population Total - Country Popu'!N28*1000)</f>
        <v>0.73673203184049796</v>
      </c>
      <c r="N28" s="32">
        <f>('GHG energy - GHG Emissions (M 1'!N28*1000000)/('Population Total - Country Popu'!O28*1000)</f>
        <v>0.76149146926396527</v>
      </c>
      <c r="O28" s="32">
        <f>('GHG energy - GHG Emissions (M 1'!O28*1000000)/('Population Total - Country Popu'!P28*1000)</f>
        <v>0.77941131085159443</v>
      </c>
      <c r="P28" s="32">
        <f>('GHG energy - GHG Emissions (M 1'!P28*1000000)/('Population Total - Country Popu'!Q28*1000)</f>
        <v>0.84752036403245856</v>
      </c>
      <c r="Q28" s="32">
        <f>('GHG energy - GHG Emissions (M 1'!Q28*1000000)/('Population Total - Country Popu'!R28*1000)</f>
        <v>0.86423649910426614</v>
      </c>
      <c r="R28" s="32">
        <f>('GHG energy - GHG Emissions (M 1'!R28*1000000)/('Population Total - Country Popu'!S28*1000)</f>
        <v>0.90708513044883343</v>
      </c>
      <c r="S28" s="32">
        <f>('GHG energy - GHG Emissions (M 1'!S28*1000000)/('Population Total - Country Popu'!T28*1000)</f>
        <v>0.96850314772339097</v>
      </c>
      <c r="T28" s="32">
        <f>('GHG energy - GHG Emissions (M 1'!T28*1000000)/('Population Total - Country Popu'!U28*1000)</f>
        <v>0.95169486491665067</v>
      </c>
      <c r="U28" s="32">
        <f>('GHG energy - GHG Emissions (M 1'!U28*1000000)/('Population Total - Country Popu'!V28*1000)</f>
        <v>0.9330497254459299</v>
      </c>
      <c r="V28" s="32">
        <f>('GHG energy - GHG Emissions (M 1'!V28*1000000)/('Population Total - Country Popu'!W28*1000)</f>
        <v>0.931357570647246</v>
      </c>
      <c r="W28" s="32">
        <f>('GHG energy - GHG Emissions (M 1'!W28*1000000)/('Population Total - Country Popu'!X28*1000)</f>
        <v>0.91888060125109272</v>
      </c>
      <c r="X28" s="32">
        <f>('GHG energy - GHG Emissions (M 1'!X28*1000000)/('Population Total - Country Popu'!Y28*1000)</f>
        <v>0.90939432909131501</v>
      </c>
      <c r="Y28" s="32">
        <f>('GHG energy - GHG Emissions (M 1'!Y28*1000000)/('Population Total - Country Popu'!Z28*1000)</f>
        <v>0.84133420444376117</v>
      </c>
      <c r="Z28" s="32">
        <f>('GHG energy - GHG Emissions (M 1'!Z28*1000000)/('Population Total - Country Popu'!AA28*1000)</f>
        <v>0.87672438115423257</v>
      </c>
      <c r="AA28" s="32">
        <f>('GHG energy - GHG Emissions (M 1'!AA28*1000000)/('Population Total - Country Popu'!AB28*1000)</f>
        <v>0.91048242313495198</v>
      </c>
      <c r="AB28" s="14"/>
      <c r="AC28" s="23">
        <f t="shared" si="0"/>
        <v>0.47638567216639693</v>
      </c>
      <c r="AD28" s="14"/>
    </row>
    <row r="29" spans="1:30" ht="22.25" customHeight="1" x14ac:dyDescent="0.2">
      <c r="A29" s="16" t="s">
        <v>28</v>
      </c>
      <c r="B29" s="125">
        <f>('GHG energy - GHG Emissions (M 1'!B29*1000000)/('Population Total - Country Popu'!C29*1000)</f>
        <v>0.22313091664742554</v>
      </c>
      <c r="C29" s="126">
        <f>('GHG energy - GHG Emissions (M 1'!C29*1000000)/('Population Total - Country Popu'!D29*1000)</f>
        <v>0.23802520960474535</v>
      </c>
      <c r="D29" s="126">
        <f>('GHG energy - GHG Emissions (M 1'!D29*1000000)/('Population Total - Country Popu'!E29*1000)</f>
        <v>0.29216128122709073</v>
      </c>
      <c r="E29" s="126">
        <f>('GHG energy - GHG Emissions (M 1'!E29*1000000)/('Population Total - Country Popu'!F29*1000)</f>
        <v>0.28112270520618271</v>
      </c>
      <c r="F29" s="126">
        <f>('GHG energy - GHG Emissions (M 1'!F29*1000000)/('Population Total - Country Popu'!G29*1000)</f>
        <v>0.30521518987341772</v>
      </c>
      <c r="G29" s="126">
        <f>('GHG energy - GHG Emissions (M 1'!G29*1000000)/('Population Total - Country Popu'!H29*1000)</f>
        <v>0.32337682271680734</v>
      </c>
      <c r="H29" s="126">
        <f>('GHG energy - GHG Emissions (M 1'!H29*1000000)/('Population Total - Country Popu'!I29*1000)</f>
        <v>0.38419337979094076</v>
      </c>
      <c r="I29" s="126">
        <f>('GHG energy - GHG Emissions (M 1'!I29*1000000)/('Population Total - Country Popu'!J29*1000)</f>
        <v>0.41193720905055753</v>
      </c>
      <c r="J29" s="126">
        <f>('GHG energy - GHG Emissions (M 1'!J29*1000000)/('Population Total - Country Popu'!K29*1000)</f>
        <v>0.42091817398794146</v>
      </c>
      <c r="K29" s="126">
        <f>('GHG energy - GHG Emissions (M 1'!K29*1000000)/('Population Total - Country Popu'!L29*1000)</f>
        <v>0.46057234554693771</v>
      </c>
      <c r="L29" s="126">
        <f>('GHG energy - GHG Emissions (M 1'!L29*1000000)/('Population Total - Country Popu'!M29*1000)</f>
        <v>0.54281481481481475</v>
      </c>
      <c r="M29" s="126">
        <f>('GHG energy - GHG Emissions (M 1'!M29*1000000)/('Population Total - Country Popu'!N29*1000)</f>
        <v>0.54814687188107369</v>
      </c>
      <c r="N29" s="126">
        <f>('GHG energy - GHG Emissions (M 1'!N29*1000000)/('Population Total - Country Popu'!O29*1000)</f>
        <v>0.57354031462540889</v>
      </c>
      <c r="O29" s="126">
        <f>('GHG energy - GHG Emissions (M 1'!O29*1000000)/('Population Total - Country Popu'!P29*1000)</f>
        <v>0.56757994051892113</v>
      </c>
      <c r="P29" s="126">
        <f>('GHG energy - GHG Emissions (M 1'!P29*1000000)/('Population Total - Country Popu'!Q29*1000)</f>
        <v>0.62260897760664713</v>
      </c>
      <c r="Q29" s="126">
        <f>('GHG energy - GHG Emissions (M 1'!Q29*1000000)/('Population Total - Country Popu'!R29*1000)</f>
        <v>0.60604480978397068</v>
      </c>
      <c r="R29" s="126">
        <f>('GHG energy - GHG Emissions (M 1'!R29*1000000)/('Population Total - Country Popu'!S29*1000)</f>
        <v>0.59423100605819856</v>
      </c>
      <c r="S29" s="126">
        <f>('GHG energy - GHG Emissions (M 1'!S29*1000000)/('Population Total - Country Popu'!T29*1000)</f>
        <v>0.60801970249236537</v>
      </c>
      <c r="T29" s="126">
        <f>('GHG energy - GHG Emissions (M 1'!T29*1000000)/('Population Total - Country Popu'!U29*1000)</f>
        <v>0.59639428906708392</v>
      </c>
      <c r="U29" s="126">
        <f>('GHG energy - GHG Emissions (M 1'!U29*1000000)/('Population Total - Country Popu'!V29*1000)</f>
        <v>0.63900359188428313</v>
      </c>
      <c r="V29" s="126">
        <f>('GHG energy - GHG Emissions (M 1'!V29*1000000)/('Population Total - Country Popu'!W29*1000)</f>
        <v>0.65888106363504995</v>
      </c>
      <c r="W29" s="126">
        <f>('GHG energy - GHG Emissions (M 1'!W29*1000000)/('Population Total - Country Popu'!X29*1000)</f>
        <v>0.72733709261206159</v>
      </c>
      <c r="X29" s="126">
        <f>('GHG energy - GHG Emissions (M 1'!X29*1000000)/('Population Total - Country Popu'!Y29*1000)</f>
        <v>0.76847094511328085</v>
      </c>
      <c r="Y29" s="126">
        <f>('GHG energy - GHG Emissions (M 1'!Y29*1000000)/('Population Total - Country Popu'!Z29*1000)</f>
        <v>0.75267616227142398</v>
      </c>
      <c r="Z29" s="126">
        <f>('GHG energy - GHG Emissions (M 1'!Z29*1000000)/('Population Total - Country Popu'!AA29*1000)</f>
        <v>0.79164636426972046</v>
      </c>
      <c r="AA29" s="126">
        <f>('GHG energy - GHG Emissions (M 1'!AA29*1000000)/('Population Total - Country Popu'!AB29*1000)</f>
        <v>0.79479302958103615</v>
      </c>
      <c r="AB29" s="19"/>
      <c r="AC29" s="20">
        <f t="shared" si="0"/>
        <v>2.5620031572626374</v>
      </c>
      <c r="AD29" s="19"/>
    </row>
    <row r="30" spans="1:30" ht="22.25" customHeight="1" x14ac:dyDescent="0.2">
      <c r="A30" s="24" t="s">
        <v>29</v>
      </c>
      <c r="B30" s="128">
        <f>('GHG energy - GHG Emissions (M 1'!B30*1000000)/('Population Total - Country Popu'!C30*1000)</f>
        <v>0.94403519217551013</v>
      </c>
      <c r="C30" s="129">
        <f>('GHG energy - GHG Emissions (M 1'!C30*1000000)/('Population Total - Country Popu'!D30*1000)</f>
        <v>1.0431857630596686</v>
      </c>
      <c r="D30" s="129">
        <f>('GHG energy - GHG Emissions (M 1'!D30*1000000)/('Population Total - Country Popu'!E30*1000)</f>
        <v>1.1281482967498209</v>
      </c>
      <c r="E30" s="129">
        <f>('GHG energy - GHG Emissions (M 1'!E30*1000000)/('Population Total - Country Popu'!F30*1000)</f>
        <v>1.2243786625827326</v>
      </c>
      <c r="F30" s="129">
        <f>('GHG energy - GHG Emissions (M 1'!F30*1000000)/('Population Total - Country Popu'!G30*1000)</f>
        <v>1.2857979911065269</v>
      </c>
      <c r="G30" s="129">
        <f>('GHG energy - GHG Emissions (M 1'!G30*1000000)/('Population Total - Country Popu'!H30*1000)</f>
        <v>1.354975168174031</v>
      </c>
      <c r="H30" s="129">
        <f>('GHG energy - GHG Emissions (M 1'!H30*1000000)/('Population Total - Country Popu'!I30*1000)</f>
        <v>1.4697032947866686</v>
      </c>
      <c r="I30" s="129">
        <f>('GHG energy - GHG Emissions (M 1'!I30*1000000)/('Population Total - Country Popu'!J30*1000)</f>
        <v>1.5746850023751264</v>
      </c>
      <c r="J30" s="129">
        <f>('GHG energy - GHG Emissions (M 1'!J30*1000000)/('Population Total - Country Popu'!K30*1000)</f>
        <v>1.3327301766962207</v>
      </c>
      <c r="K30" s="129">
        <f>('GHG energy - GHG Emissions (M 1'!K30*1000000)/('Population Total - Country Popu'!L30*1000)</f>
        <v>1.3704392915688486</v>
      </c>
      <c r="L30" s="129">
        <f>('GHG energy - GHG Emissions (M 1'!L30*1000000)/('Population Total - Country Popu'!M30*1000)</f>
        <v>1.4558672489082967</v>
      </c>
      <c r="M30" s="129">
        <f>('GHG energy - GHG Emissions (M 1'!M30*1000000)/('Population Total - Country Popu'!N30*1000)</f>
        <v>1.5459520732546208</v>
      </c>
      <c r="N30" s="129">
        <f>('GHG energy - GHG Emissions (M 1'!N30*1000000)/('Population Total - Country Popu'!O30*1000)</f>
        <v>1.5835923572544377</v>
      </c>
      <c r="O30" s="129">
        <f>('GHG energy - GHG Emissions (M 1'!O30*1000000)/('Population Total - Country Popu'!P30*1000)</f>
        <v>1.6419475028968078</v>
      </c>
      <c r="P30" s="129">
        <f>('GHG energy - GHG Emissions (M 1'!P30*1000000)/('Population Total - Country Popu'!Q30*1000)</f>
        <v>1.7282388076926545</v>
      </c>
      <c r="Q30" s="129">
        <f>('GHG energy - GHG Emissions (M 1'!Q30*1000000)/('Population Total - Country Popu'!R30*1000)</f>
        <v>1.757499188381034</v>
      </c>
      <c r="R30" s="129">
        <f>('GHG energy - GHG Emissions (M 1'!R30*1000000)/('Population Total - Country Popu'!S30*1000)</f>
        <v>1.7411683869573087</v>
      </c>
      <c r="S30" s="129">
        <f>('GHG energy - GHG Emissions (M 1'!S30*1000000)/('Population Total - Country Popu'!T30*1000)</f>
        <v>1.8013506356428735</v>
      </c>
      <c r="T30" s="129">
        <f>('GHG energy - GHG Emissions (M 1'!T30*1000000)/('Population Total - Country Popu'!U30*1000)</f>
        <v>1.9416035073034521</v>
      </c>
      <c r="U30" s="129">
        <f>('GHG energy - GHG Emissions (M 1'!U30*1000000)/('Population Total - Country Popu'!V30*1000)</f>
        <v>2.0141669680704117</v>
      </c>
      <c r="V30" s="129">
        <f>('GHG energy - GHG Emissions (M 1'!V30*1000000)/('Population Total - Country Popu'!W30*1000)</f>
        <v>2.0744075552213461</v>
      </c>
      <c r="W30" s="129">
        <f>('GHG energy - GHG Emissions (M 1'!W30*1000000)/('Population Total - Country Popu'!X30*1000)</f>
        <v>2.3165692554904456</v>
      </c>
      <c r="X30" s="129">
        <f>('GHG energy - GHG Emissions (M 1'!X30*1000000)/('Population Total - Country Popu'!Y30*1000)</f>
        <v>2.3824696719207097</v>
      </c>
      <c r="Y30" s="129">
        <f>('GHG energy - GHG Emissions (M 1'!Y30*1000000)/('Population Total - Country Popu'!Z30*1000)</f>
        <v>2.1782513247564208</v>
      </c>
      <c r="Z30" s="129">
        <f>('GHG energy - GHG Emissions (M 1'!Z30*1000000)/('Population Total - Country Popu'!AA30*1000)</f>
        <v>2.2741635095989463</v>
      </c>
      <c r="AA30" s="129">
        <f>('GHG energy - GHG Emissions (M 1'!AA30*1000000)/('Population Total - Country Popu'!AB30*1000)</f>
        <v>2.3423860913436614</v>
      </c>
      <c r="AB30" s="19"/>
      <c r="AC30" s="27">
        <f t="shared" si="0"/>
        <v>1.4812486978855943</v>
      </c>
      <c r="AD30" s="19"/>
    </row>
    <row r="31" spans="1:30" ht="22.25" customHeight="1" x14ac:dyDescent="0.2">
      <c r="A31" s="16" t="s">
        <v>30</v>
      </c>
      <c r="B31" s="125">
        <f>('GHG energy - GHG Emissions (M 1'!B31*1000000)/('Population Total - Country Popu'!C31*1000)</f>
        <v>24.07975097276265</v>
      </c>
      <c r="C31" s="126">
        <f>('GHG energy - GHG Emissions (M 1'!C31*1000000)/('Population Total - Country Popu'!D31*1000)</f>
        <v>20.096484848484849</v>
      </c>
      <c r="D31" s="126">
        <f>('GHG energy - GHG Emissions (M 1'!D31*1000000)/('Population Total - Country Popu'!E31*1000)</f>
        <v>19.155176470588234</v>
      </c>
      <c r="E31" s="126">
        <f>('GHG energy - GHG Emissions (M 1'!E31*1000000)/('Population Total - Country Popu'!F31*1000)</f>
        <v>17.731142857142856</v>
      </c>
      <c r="F31" s="126">
        <f>('GHG energy - GHG Emissions (M 1'!F31*1000000)/('Population Total - Country Popu'!G31*1000)</f>
        <v>16.341184668989548</v>
      </c>
      <c r="G31" s="126">
        <f>('GHG energy - GHG Emissions (M 1'!G31*1000000)/('Population Total - Country Popu'!H31*1000)</f>
        <v>16.220962711864406</v>
      </c>
      <c r="H31" s="126">
        <f>('GHG energy - GHG Emissions (M 1'!H31*1000000)/('Population Total - Country Popu'!I31*1000)</f>
        <v>16.0587194719472</v>
      </c>
      <c r="I31" s="126">
        <f>('GHG energy - GHG Emissions (M 1'!I31*1000000)/('Population Total - Country Popu'!J31*1000)</f>
        <v>16.31070967741935</v>
      </c>
      <c r="J31" s="126">
        <f>('GHG energy - GHG Emissions (M 1'!J31*1000000)/('Population Total - Country Popu'!K31*1000)</f>
        <v>16.609362776025236</v>
      </c>
      <c r="K31" s="126">
        <f>('GHG energy - GHG Emissions (M 1'!K31*1000000)/('Population Total - Country Popu'!L31*1000)</f>
        <v>12.017920000000002</v>
      </c>
      <c r="L31" s="126">
        <f>('GHG energy - GHG Emissions (M 1'!L31*1000000)/('Population Total - Country Popu'!M31*1000)</f>
        <v>14.18144578313253</v>
      </c>
      <c r="M31" s="126">
        <f>('GHG energy - GHG Emissions (M 1'!M31*1000000)/('Population Total - Country Popu'!N31*1000)</f>
        <v>13.28335103244838</v>
      </c>
      <c r="N31" s="126">
        <f>('GHG energy - GHG Emissions (M 1'!N31*1000000)/('Population Total - Country Popu'!O31*1000)</f>
        <v>12.643976878612717</v>
      </c>
      <c r="O31" s="126">
        <f>('GHG energy - GHG Emissions (M 1'!O31*1000000)/('Population Total - Country Popu'!P31*1000)</f>
        <v>12.958553672316384</v>
      </c>
      <c r="P31" s="126">
        <f>('GHG energy - GHG Emissions (M 1'!P31*1000000)/('Population Total - Country Popu'!Q31*1000)</f>
        <v>13.833883656509695</v>
      </c>
      <c r="Q31" s="126">
        <f>('GHG energy - GHG Emissions (M 1'!Q31*1000000)/('Population Total - Country Popu'!R31*1000)</f>
        <v>13.590652173913044</v>
      </c>
      <c r="R31" s="126">
        <f>('GHG energy - GHG Emissions (M 1'!R31*1000000)/('Population Total - Country Popu'!S31*1000)</f>
        <v>12.955904000000002</v>
      </c>
      <c r="S31" s="126">
        <f>('GHG energy - GHG Emissions (M 1'!S31*1000000)/('Population Total - Country Popu'!T31*1000)</f>
        <v>22.070551181102363</v>
      </c>
      <c r="T31" s="126">
        <f>('GHG energy - GHG Emissions (M 1'!T31*1000000)/('Population Total - Country Popu'!U31*1000)</f>
        <v>23.485484536082474</v>
      </c>
      <c r="U31" s="126">
        <f>('GHG energy - GHG Emissions (M 1'!U31*1000000)/('Population Total - Country Popu'!V31*1000)</f>
        <v>19.938111675126905</v>
      </c>
      <c r="V31" s="126">
        <f>('GHG energy - GHG Emissions (M 1'!V31*1000000)/('Population Total - Country Popu'!W31*1000)</f>
        <v>20.439820448877811</v>
      </c>
      <c r="W31" s="126">
        <f>('GHG energy - GHG Emissions (M 1'!W31*1000000)/('Population Total - Country Popu'!X31*1000)</f>
        <v>23.802496314496313</v>
      </c>
      <c r="X31" s="126">
        <f>('GHG energy - GHG Emissions (M 1'!X31*1000000)/('Population Total - Country Popu'!Y31*1000)</f>
        <v>23.406912621359222</v>
      </c>
      <c r="Y31" s="126">
        <f>('GHG energy - GHG Emissions (M 1'!Y31*1000000)/('Population Total - Country Popu'!Z31*1000)</f>
        <v>18.609263157894738</v>
      </c>
      <c r="Z31" s="126">
        <f>('GHG energy - GHG Emissions (M 1'!Z31*1000000)/('Population Total - Country Popu'!AA31*1000)</f>
        <v>20.290701460330897</v>
      </c>
      <c r="AA31" s="126">
        <f>('GHG energy - GHG Emissions (M 1'!AA31*1000000)/('Population Total - Country Popu'!AB31*1000)</f>
        <v>21.273384026138025</v>
      </c>
      <c r="AB31" s="19"/>
      <c r="AC31" s="20">
        <f t="shared" si="0"/>
        <v>-0.11654468311565984</v>
      </c>
      <c r="AD31" s="19"/>
    </row>
    <row r="32" spans="1:30" ht="22.25" customHeight="1" x14ac:dyDescent="0.2">
      <c r="A32" s="16" t="s">
        <v>31</v>
      </c>
      <c r="B32" s="127">
        <f>('GHG energy - GHG Emissions (M 1'!B32*1000000)/('Population Total - Country Popu'!C32*1000)</f>
        <v>0.16384233189797948</v>
      </c>
      <c r="C32" s="32">
        <f>('GHG energy - GHG Emissions (M 1'!C32*1000000)/('Population Total - Country Popu'!D32*1000)</f>
        <v>0.16096907656216677</v>
      </c>
      <c r="D32" s="32">
        <f>('GHG energy - GHG Emissions (M 1'!D32*1000000)/('Population Total - Country Popu'!E32*1000)</f>
        <v>0.15715778646369061</v>
      </c>
      <c r="E32" s="32">
        <f>('GHG energy - GHG Emissions (M 1'!E32*1000000)/('Population Total - Country Popu'!F32*1000)</f>
        <v>0.15234851642353875</v>
      </c>
      <c r="F32" s="32">
        <f>('GHG energy - GHG Emissions (M 1'!F32*1000000)/('Population Total - Country Popu'!G32*1000)</f>
        <v>0.15386692233940555</v>
      </c>
      <c r="G32" s="32">
        <f>('GHG energy - GHG Emissions (M 1'!G32*1000000)/('Population Total - Country Popu'!H32*1000)</f>
        <v>0.14391976970935091</v>
      </c>
      <c r="H32" s="32">
        <f>('GHG energy - GHG Emissions (M 1'!H32*1000000)/('Population Total - Country Popu'!I32*1000)</f>
        <v>0.14568785501758186</v>
      </c>
      <c r="I32" s="32">
        <f>('GHG energy - GHG Emissions (M 1'!I32*1000000)/('Population Total - Country Popu'!J32*1000)</f>
        <v>0.13503685503685503</v>
      </c>
      <c r="J32" s="32">
        <f>('GHG energy - GHG Emissions (M 1'!J32*1000000)/('Population Total - Country Popu'!K32*1000)</f>
        <v>0.16681626016260162</v>
      </c>
      <c r="K32" s="32">
        <f>('GHG energy - GHG Emissions (M 1'!K32*1000000)/('Population Total - Country Popu'!L32*1000)</f>
        <v>0.15838528428093648</v>
      </c>
      <c r="L32" s="32">
        <f>('GHG energy - GHG Emissions (M 1'!L32*1000000)/('Population Total - Country Popu'!M32*1000)</f>
        <v>0.1615721181379367</v>
      </c>
      <c r="M32" s="32">
        <f>('GHG energy - GHG Emissions (M 1'!M32*1000000)/('Population Total - Country Popu'!N32*1000)</f>
        <v>0.18036526898099894</v>
      </c>
      <c r="N32" s="32">
        <f>('GHG energy - GHG Emissions (M 1'!N32*1000000)/('Population Total - Country Popu'!O32*1000)</f>
        <v>0.17355637737036744</v>
      </c>
      <c r="O32" s="32">
        <f>('GHG energy - GHG Emissions (M 1'!O32*1000000)/('Population Total - Country Popu'!P32*1000)</f>
        <v>0.18385155404360601</v>
      </c>
      <c r="P32" s="32">
        <f>('GHG energy - GHG Emissions (M 1'!P32*1000000)/('Population Total - Country Popu'!Q32*1000)</f>
        <v>0.18586113012396382</v>
      </c>
      <c r="Q32" s="32">
        <f>('GHG energy - GHG Emissions (M 1'!Q32*1000000)/('Population Total - Country Popu'!R32*1000)</f>
        <v>0.20767056004791853</v>
      </c>
      <c r="R32" s="32">
        <f>('GHG energy - GHG Emissions (M 1'!R32*1000000)/('Population Total - Country Popu'!S32*1000)</f>
        <v>0.22111043895241611</v>
      </c>
      <c r="S32" s="32">
        <f>('GHG energy - GHG Emissions (M 1'!S32*1000000)/('Population Total - Country Popu'!T32*1000)</f>
        <v>0.25187168109405689</v>
      </c>
      <c r="T32" s="32">
        <f>('GHG energy - GHG Emissions (M 1'!T32*1000000)/('Population Total - Country Popu'!U32*1000)</f>
        <v>0.27937967147263465</v>
      </c>
      <c r="U32" s="32">
        <f>('GHG energy - GHG Emissions (M 1'!U32*1000000)/('Population Total - Country Popu'!V32*1000)</f>
        <v>0.32873416289592761</v>
      </c>
      <c r="V32" s="32">
        <f>('GHG energy - GHG Emissions (M 1'!V32*1000000)/('Population Total - Country Popu'!W32*1000)</f>
        <v>0.34867302471284373</v>
      </c>
      <c r="W32" s="32">
        <f>('GHG energy - GHG Emissions (M 1'!W32*1000000)/('Population Total - Country Popu'!X32*1000)</f>
        <v>0.35621525400520326</v>
      </c>
      <c r="X32" s="32">
        <f>('GHG energy - GHG Emissions (M 1'!X32*1000000)/('Population Total - Country Popu'!Y32*1000)</f>
        <v>0.36676972754793136</v>
      </c>
      <c r="Y32" s="32">
        <f>('GHG energy - GHG Emissions (M 1'!Y32*1000000)/('Population Total - Country Popu'!Z32*1000)</f>
        <v>0.36797357119259994</v>
      </c>
      <c r="Z32" s="32">
        <f>('GHG energy - GHG Emissions (M 1'!Z32*1000000)/('Population Total - Country Popu'!AA32*1000)</f>
        <v>0.38356814209334616</v>
      </c>
      <c r="AA32" s="32">
        <f>('GHG energy - GHG Emissions (M 1'!AA32*1000000)/('Population Total - Country Popu'!AB32*1000)</f>
        <v>0.38085772295790626</v>
      </c>
      <c r="AB32" s="19"/>
      <c r="AC32" s="23">
        <f t="shared" si="0"/>
        <v>1.3245379783477254</v>
      </c>
      <c r="AD32" s="19"/>
    </row>
    <row r="33" spans="1:30" ht="22.25" customHeight="1" x14ac:dyDescent="0.2">
      <c r="A33" s="16" t="s">
        <v>32</v>
      </c>
      <c r="B33" s="125">
        <f>('GHG energy - GHG Emissions (M 1'!B33*1000000)/('Population Total - Country Popu'!C33*1000)</f>
        <v>0.83659552266378556</v>
      </c>
      <c r="C33" s="126">
        <f>('GHG energy - GHG Emissions (M 1'!C33*1000000)/('Population Total - Country Popu'!D33*1000)</f>
        <v>0.98788483161519591</v>
      </c>
      <c r="D33" s="126">
        <f>('GHG energy - GHG Emissions (M 1'!D33*1000000)/('Population Total - Country Popu'!E33*1000)</f>
        <v>1.0946011021160846</v>
      </c>
      <c r="E33" s="126">
        <f>('GHG energy - GHG Emissions (M 1'!E33*1000000)/('Population Total - Country Popu'!F33*1000)</f>
        <v>1.1617019131045268</v>
      </c>
      <c r="F33" s="126">
        <f>('GHG energy - GHG Emissions (M 1'!F33*1000000)/('Population Total - Country Popu'!G33*1000)</f>
        <v>1.1577631014307694</v>
      </c>
      <c r="G33" s="126">
        <f>('GHG energy - GHG Emissions (M 1'!G33*1000000)/('Population Total - Country Popu'!H33*1000)</f>
        <v>1.1578672628829598</v>
      </c>
      <c r="H33" s="126">
        <f>('GHG energy - GHG Emissions (M 1'!H33*1000000)/('Population Total - Country Popu'!I33*1000)</f>
        <v>1.284048909679449</v>
      </c>
      <c r="I33" s="126">
        <f>('GHG energy - GHG Emissions (M 1'!I33*1000000)/('Population Total - Country Popu'!J33*1000)</f>
        <v>1.3918071682079483</v>
      </c>
      <c r="J33" s="126">
        <f>('GHG energy - GHG Emissions (M 1'!J33*1000000)/('Population Total - Country Popu'!K33*1000)</f>
        <v>1.0347197659009513</v>
      </c>
      <c r="K33" s="126">
        <f>('GHG energy - GHG Emissions (M 1'!K33*1000000)/('Population Total - Country Popu'!L33*1000)</f>
        <v>1.1740448950458129</v>
      </c>
      <c r="L33" s="126">
        <f>('GHG energy - GHG Emissions (M 1'!L33*1000000)/('Population Total - Country Popu'!M33*1000)</f>
        <v>1.2597142706723017</v>
      </c>
      <c r="M33" s="126">
        <f>('GHG energy - GHG Emissions (M 1'!M33*1000000)/('Population Total - Country Popu'!N33*1000)</f>
        <v>1.390131660140586</v>
      </c>
      <c r="N33" s="126">
        <f>('GHG energy - GHG Emissions (M 1'!N33*1000000)/('Population Total - Country Popu'!O33*1000)</f>
        <v>1.4252656367711753</v>
      </c>
      <c r="O33" s="126">
        <f>('GHG energy - GHG Emissions (M 1'!O33*1000000)/('Population Total - Country Popu'!P33*1000)</f>
        <v>1.4510142748434536</v>
      </c>
      <c r="P33" s="126">
        <f>('GHG energy - GHG Emissions (M 1'!P33*1000000)/('Population Total - Country Popu'!Q33*1000)</f>
        <v>1.5244838811716539</v>
      </c>
      <c r="Q33" s="126">
        <f>('GHG energy - GHG Emissions (M 1'!Q33*1000000)/('Population Total - Country Popu'!R33*1000)</f>
        <v>1.522231137601846</v>
      </c>
      <c r="R33" s="126">
        <f>('GHG energy - GHG Emissions (M 1'!R33*1000000)/('Population Total - Country Popu'!S33*1000)</f>
        <v>1.5143707347064248</v>
      </c>
      <c r="S33" s="126">
        <f>('GHG energy - GHG Emissions (M 1'!S33*1000000)/('Population Total - Country Popu'!T33*1000)</f>
        <v>1.6245949439977834</v>
      </c>
      <c r="T33" s="126">
        <f>('GHG energy - GHG Emissions (M 1'!T33*1000000)/('Population Total - Country Popu'!U33*1000)</f>
        <v>1.7768702074341602</v>
      </c>
      <c r="U33" s="126">
        <f>('GHG energy - GHG Emissions (M 1'!U33*1000000)/('Population Total - Country Popu'!V33*1000)</f>
        <v>1.8781843553541877</v>
      </c>
      <c r="V33" s="126">
        <f>('GHG energy - GHG Emissions (M 1'!V33*1000000)/('Population Total - Country Popu'!W33*1000)</f>
        <v>1.7800259934517777</v>
      </c>
      <c r="W33" s="126">
        <f>('GHG energy - GHG Emissions (M 1'!W33*1000000)/('Population Total - Country Popu'!X33*1000)</f>
        <v>2.3499001977014133</v>
      </c>
      <c r="X33" s="126">
        <f>('GHG energy - GHG Emissions (M 1'!X33*1000000)/('Population Total - Country Popu'!Y33*1000)</f>
        <v>2.426637111932076</v>
      </c>
      <c r="Y33" s="126">
        <f>('GHG energy - GHG Emissions (M 1'!Y33*1000000)/('Population Total - Country Popu'!Z33*1000)</f>
        <v>1.9169184122689762</v>
      </c>
      <c r="Z33" s="126">
        <f>('GHG energy - GHG Emissions (M 1'!Z33*1000000)/('Population Total - Country Popu'!AA33*1000)</f>
        <v>2.0535695595439005</v>
      </c>
      <c r="AA33" s="126">
        <f>('GHG energy - GHG Emissions (M 1'!AA33*1000000)/('Population Total - Country Popu'!AB33*1000)</f>
        <v>2.1008401627780375</v>
      </c>
      <c r="AB33" s="19"/>
      <c r="AC33" s="20">
        <f t="shared" si="0"/>
        <v>1.5111778701478082</v>
      </c>
      <c r="AD33" s="19"/>
    </row>
    <row r="34" spans="1:30" ht="22.25" customHeight="1" x14ac:dyDescent="0.2">
      <c r="A34" s="16" t="s">
        <v>33</v>
      </c>
      <c r="B34" s="127">
        <f>('GHG energy - GHG Emissions (M 1'!B34*1000000)/('Population Total - Country Popu'!C34*1000)</f>
        <v>5.0061719670200233E-2</v>
      </c>
      <c r="C34" s="32">
        <f>('GHG energy - GHG Emissions (M 1'!C34*1000000)/('Population Total - Country Popu'!D34*1000)</f>
        <v>5.3660411899313504E-2</v>
      </c>
      <c r="D34" s="32">
        <f>('GHG energy - GHG Emissions (M 1'!D34*1000000)/('Population Total - Country Popu'!E34*1000)</f>
        <v>5.7020898176967545E-2</v>
      </c>
      <c r="E34" s="32">
        <f>('GHG energy - GHG Emissions (M 1'!E34*1000000)/('Population Total - Country Popu'!F34*1000)</f>
        <v>5.5443147427583231E-2</v>
      </c>
      <c r="F34" s="32">
        <f>('GHG energy - GHG Emissions (M 1'!F34*1000000)/('Population Total - Country Popu'!G34*1000)</f>
        <v>5.7840454641128185E-2</v>
      </c>
      <c r="G34" s="32">
        <f>('GHG energy - GHG Emissions (M 1'!G34*1000000)/('Population Total - Country Popu'!H34*1000)</f>
        <v>7.1459659207554913E-2</v>
      </c>
      <c r="H34" s="32">
        <f>('GHG energy - GHG Emissions (M 1'!H34*1000000)/('Population Total - Country Popu'!I34*1000)</f>
        <v>9.5512332063364749E-2</v>
      </c>
      <c r="I34" s="32">
        <f>('GHG energy - GHG Emissions (M 1'!I34*1000000)/('Population Total - Country Popu'!J34*1000)</f>
        <v>0.11932980184422211</v>
      </c>
      <c r="J34" s="32">
        <f>('GHG energy - GHG Emissions (M 1'!J34*1000000)/('Population Total - Country Popu'!K34*1000)</f>
        <v>0.13173774274178043</v>
      </c>
      <c r="K34" s="32">
        <f>('GHG energy - GHG Emissions (M 1'!K34*1000000)/('Population Total - Country Popu'!L34*1000)</f>
        <v>0.17497017742544357</v>
      </c>
      <c r="L34" s="32">
        <f>('GHG energy - GHG Emissions (M 1'!L34*1000000)/('Population Total - Country Popu'!M34*1000)</f>
        <v>0.17408760207869339</v>
      </c>
      <c r="M34" s="32">
        <f>('GHG energy - GHG Emissions (M 1'!M34*1000000)/('Population Total - Country Popu'!N34*1000)</f>
        <v>0.15942084095063985</v>
      </c>
      <c r="N34" s="32">
        <f>('GHG energy - GHG Emissions (M 1'!N34*1000000)/('Population Total - Country Popu'!O34*1000)</f>
        <v>0.20748349864743013</v>
      </c>
      <c r="O34" s="32">
        <f>('GHG energy - GHG Emissions (M 1'!O34*1000000)/('Population Total - Country Popu'!P34*1000)</f>
        <v>0.19562199679658301</v>
      </c>
      <c r="P34" s="32">
        <f>('GHG energy - GHG Emissions (M 1'!P34*1000000)/('Population Total - Country Popu'!Q34*1000)</f>
        <v>0.24430952798736622</v>
      </c>
      <c r="Q34" s="32">
        <f>('GHG energy - GHG Emissions (M 1'!Q34*1000000)/('Population Total - Country Popu'!R34*1000)</f>
        <v>0.24232636850284925</v>
      </c>
      <c r="R34" s="32">
        <f>('GHG energy - GHG Emissions (M 1'!R34*1000000)/('Population Total - Country Popu'!S34*1000)</f>
        <v>0.26286838534599727</v>
      </c>
      <c r="S34" s="32">
        <f>('GHG energy - GHG Emissions (M 1'!S34*1000000)/('Population Total - Country Popu'!T34*1000)</f>
        <v>0.15111791119241644</v>
      </c>
      <c r="T34" s="32">
        <f>('GHG energy - GHG Emissions (M 1'!T34*1000000)/('Population Total - Country Popu'!U34*1000)</f>
        <v>0.15398468805994461</v>
      </c>
      <c r="U34" s="32">
        <f>('GHG energy - GHG Emissions (M 1'!U34*1000000)/('Population Total - Country Popu'!V34*1000)</f>
        <v>0.20050287172941927</v>
      </c>
      <c r="V34" s="32">
        <f>('GHG energy - GHG Emissions (M 1'!V34*1000000)/('Population Total - Country Popu'!W34*1000)</f>
        <v>0.25606754221388373</v>
      </c>
      <c r="W34" s="32">
        <f>('GHG energy - GHG Emissions (M 1'!W34*1000000)/('Population Total - Country Popu'!X34*1000)</f>
        <v>0.2489115166385524</v>
      </c>
      <c r="X34" s="32">
        <f>('GHG energy - GHG Emissions (M 1'!X34*1000000)/('Population Total - Country Popu'!Y34*1000)</f>
        <v>0.32472103520914836</v>
      </c>
      <c r="Y34" s="32">
        <f>('GHG energy - GHG Emissions (M 1'!Y34*1000000)/('Population Total - Country Popu'!Z34*1000)</f>
        <v>0.32093825701624817</v>
      </c>
      <c r="Z34" s="32">
        <f>('GHG energy - GHG Emissions (M 1'!Z34*1000000)/('Population Total - Country Popu'!AA34*1000)</f>
        <v>0.32820748800481098</v>
      </c>
      <c r="AA34" s="32">
        <f>('GHG energy - GHG Emissions (M 1'!AA34*1000000)/('Population Total - Country Popu'!AB34*1000)</f>
        <v>0.32701114471669201</v>
      </c>
      <c r="AB34" s="19"/>
      <c r="AC34" s="23">
        <f t="shared" si="0"/>
        <v>5.5321596395608612</v>
      </c>
      <c r="AD34" s="19"/>
    </row>
    <row r="35" spans="1:30" ht="22.25" customHeight="1" x14ac:dyDescent="0.2">
      <c r="A35" s="16" t="s">
        <v>34</v>
      </c>
      <c r="B35" s="125">
        <f>('GHG energy - GHG Emissions (M 1'!B35*1000000)/('Population Total - Country Popu'!C35*1000)</f>
        <v>3.1050745154027783</v>
      </c>
      <c r="C35" s="126">
        <f>('GHG energy - GHG Emissions (M 1'!C35*1000000)/('Population Total - Country Popu'!D35*1000)</f>
        <v>3.663020844468198</v>
      </c>
      <c r="D35" s="126">
        <f>('GHG energy - GHG Emissions (M 1'!D35*1000000)/('Population Total - Country Popu'!E35*1000)</f>
        <v>3.9175514709711012</v>
      </c>
      <c r="E35" s="126">
        <f>('GHG energy - GHG Emissions (M 1'!E35*1000000)/('Population Total - Country Popu'!F35*1000)</f>
        <v>4.6519279224404864</v>
      </c>
      <c r="F35" s="126">
        <f>('GHG energy - GHG Emissions (M 1'!F35*1000000)/('Population Total - Country Popu'!G35*1000)</f>
        <v>4.6485855396644729</v>
      </c>
      <c r="G35" s="126">
        <f>('GHG energy - GHG Emissions (M 1'!G35*1000000)/('Population Total - Country Popu'!H35*1000)</f>
        <v>5.839947503015682</v>
      </c>
      <c r="H35" s="126">
        <f>('GHG energy - GHG Emissions (M 1'!H35*1000000)/('Population Total - Country Popu'!I35*1000)</f>
        <v>5.8923875823142051</v>
      </c>
      <c r="I35" s="126">
        <f>('GHG energy - GHG Emissions (M 1'!I35*1000000)/('Population Total - Country Popu'!J35*1000)</f>
        <v>5.7194761074933513</v>
      </c>
      <c r="J35" s="126">
        <f>('GHG energy - GHG Emissions (M 1'!J35*1000000)/('Population Total - Country Popu'!K35*1000)</f>
        <v>5.1037036904495636</v>
      </c>
      <c r="K35" s="126">
        <f>('GHG energy - GHG Emissions (M 1'!K35*1000000)/('Population Total - Country Popu'!L35*1000)</f>
        <v>4.7102627533193582</v>
      </c>
      <c r="L35" s="126">
        <f>('GHG energy - GHG Emissions (M 1'!L35*1000000)/('Population Total - Country Popu'!M35*1000)</f>
        <v>5.3640421843644592</v>
      </c>
      <c r="M35" s="126">
        <f>('GHG energy - GHG Emissions (M 1'!M35*1000000)/('Population Total - Country Popu'!N35*1000)</f>
        <v>5.6636870350246591</v>
      </c>
      <c r="N35" s="126">
        <f>('GHG energy - GHG Emissions (M 1'!N35*1000000)/('Population Total - Country Popu'!O35*1000)</f>
        <v>5.4736384041943147</v>
      </c>
      <c r="O35" s="126">
        <f>('GHG energy - GHG Emissions (M 1'!O35*1000000)/('Population Total - Country Popu'!P35*1000)</f>
        <v>6.3527880760114082</v>
      </c>
      <c r="P35" s="126">
        <f>('GHG energy - GHG Emissions (M 1'!P35*1000000)/('Population Total - Country Popu'!Q35*1000)</f>
        <v>6.4534935541099943</v>
      </c>
      <c r="Q35" s="126">
        <f>('GHG energy - GHG Emissions (M 1'!Q35*1000000)/('Population Total - Country Popu'!R35*1000)</f>
        <v>6.7462799210617961</v>
      </c>
      <c r="R35" s="126">
        <f>('GHG energy - GHG Emissions (M 1'!R35*1000000)/('Population Total - Country Popu'!S35*1000)</f>
        <v>6.3647856573099864</v>
      </c>
      <c r="S35" s="126">
        <f>('GHG energy - GHG Emissions (M 1'!S35*1000000)/('Population Total - Country Popu'!T35*1000)</f>
        <v>6.8869098232266728</v>
      </c>
      <c r="T35" s="126">
        <f>('GHG energy - GHG Emissions (M 1'!T35*1000000)/('Population Total - Country Popu'!U35*1000)</f>
        <v>7.4670339169291626</v>
      </c>
      <c r="U35" s="126">
        <f>('GHG energy - GHG Emissions (M 1'!U35*1000000)/('Population Total - Country Popu'!V35*1000)</f>
        <v>7.1478983807124861</v>
      </c>
      <c r="V35" s="126">
        <f>('GHG energy - GHG Emissions (M 1'!V35*1000000)/('Population Total - Country Popu'!W35*1000)</f>
        <v>7.7202382232281792</v>
      </c>
      <c r="W35" s="126">
        <f>('GHG energy - GHG Emissions (M 1'!W35*1000000)/('Population Total - Country Popu'!X35*1000)</f>
        <v>7.6575931012900309</v>
      </c>
      <c r="X35" s="126">
        <f>('GHG energy - GHG Emissions (M 1'!X35*1000000)/('Population Total - Country Popu'!Y35*1000)</f>
        <v>7.4736076607387147</v>
      </c>
      <c r="Y35" s="126">
        <f>('GHG energy - GHG Emissions (M 1'!Y35*1000000)/('Population Total - Country Popu'!Z35*1000)</f>
        <v>7.9522498233334469</v>
      </c>
      <c r="Z35" s="126">
        <f>('GHG energy - GHG Emissions (M 1'!Z35*1000000)/('Population Total - Country Popu'!AA35*1000)</f>
        <v>7.9142124634379396</v>
      </c>
      <c r="AA35" s="126">
        <f>('GHG energy - GHG Emissions (M 1'!AA35*1000000)/('Population Total - Country Popu'!AB35*1000)</f>
        <v>8.1150987203522416</v>
      </c>
      <c r="AB35" s="19"/>
      <c r="AC35" s="20">
        <f t="shared" si="0"/>
        <v>1.6134956440166404</v>
      </c>
      <c r="AD35" s="19"/>
    </row>
    <row r="36" spans="1:30" ht="22.25" customHeight="1" x14ac:dyDescent="0.2">
      <c r="A36" s="16" t="s">
        <v>35</v>
      </c>
      <c r="B36" s="127">
        <f>('GHG energy - GHG Emissions (M 1'!B36*1000000)/('Population Total - Country Popu'!C36*1000)</f>
        <v>0.10142259573154809</v>
      </c>
      <c r="C36" s="32">
        <f>('GHG energy - GHG Emissions (M 1'!C36*1000000)/('Population Total - Country Popu'!D36*1000)</f>
        <v>9.7633584217661634E-2</v>
      </c>
      <c r="D36" s="32">
        <f>('GHG energy - GHG Emissions (M 1'!D36*1000000)/('Population Total - Country Popu'!E36*1000)</f>
        <v>0.11248012528211505</v>
      </c>
      <c r="E36" s="32">
        <f>('GHG energy - GHG Emissions (M 1'!E36*1000000)/('Population Total - Country Popu'!F36*1000)</f>
        <v>0.12118239393457883</v>
      </c>
      <c r="F36" s="32">
        <f>('GHG energy - GHG Emissions (M 1'!F36*1000000)/('Population Total - Country Popu'!G36*1000)</f>
        <v>0.13963639618672516</v>
      </c>
      <c r="G36" s="32">
        <f>('GHG energy - GHG Emissions (M 1'!G36*1000000)/('Population Total - Country Popu'!H36*1000)</f>
        <v>0.15341433928965365</v>
      </c>
      <c r="H36" s="32">
        <f>('GHG energy - GHG Emissions (M 1'!H36*1000000)/('Population Total - Country Popu'!I36*1000)</f>
        <v>0.15765907114280747</v>
      </c>
      <c r="I36" s="32">
        <f>('GHG energy - GHG Emissions (M 1'!I36*1000000)/('Population Total - Country Popu'!J36*1000)</f>
        <v>0.16057088976512943</v>
      </c>
      <c r="J36" s="32">
        <f>('GHG energy - GHG Emissions (M 1'!J36*1000000)/('Population Total - Country Popu'!K36*1000)</f>
        <v>0.17057526256841571</v>
      </c>
      <c r="K36" s="32">
        <f>('GHG energy - GHG Emissions (M 1'!K36*1000000)/('Population Total - Country Popu'!L36*1000)</f>
        <v>0.18699962442098234</v>
      </c>
      <c r="L36" s="32">
        <f>('GHG energy - GHG Emissions (M 1'!L36*1000000)/('Population Total - Country Popu'!M36*1000)</f>
        <v>0.20802971952201102</v>
      </c>
      <c r="M36" s="32">
        <f>('GHG energy - GHG Emissions (M 1'!M36*1000000)/('Population Total - Country Popu'!N36*1000)</f>
        <v>0.17827659835562645</v>
      </c>
      <c r="N36" s="32">
        <f>('GHG energy - GHG Emissions (M 1'!N36*1000000)/('Population Total - Country Popu'!O36*1000)</f>
        <v>0.18676648870303081</v>
      </c>
      <c r="O36" s="32">
        <f>('GHG energy - GHG Emissions (M 1'!O36*1000000)/('Population Total - Country Popu'!P36*1000)</f>
        <v>0.19843556487887529</v>
      </c>
      <c r="P36" s="32">
        <f>('GHG energy - GHG Emissions (M 1'!P36*1000000)/('Population Total - Country Popu'!Q36*1000)</f>
        <v>0.24911526817042606</v>
      </c>
      <c r="Q36" s="32">
        <f>('GHG energy - GHG Emissions (M 1'!Q36*1000000)/('Population Total - Country Popu'!R36*1000)</f>
        <v>0.23094860604611306</v>
      </c>
      <c r="R36" s="32">
        <f>('GHG energy - GHG Emissions (M 1'!R36*1000000)/('Population Total - Country Popu'!S36*1000)</f>
        <v>0.25423081188118812</v>
      </c>
      <c r="S36" s="32">
        <f>('GHG energy - GHG Emissions (M 1'!S36*1000000)/('Population Total - Country Popu'!T36*1000)</f>
        <v>0.25308985028231917</v>
      </c>
      <c r="T36" s="32">
        <f>('GHG energy - GHG Emissions (M 1'!T36*1000000)/('Population Total - Country Popu'!U36*1000)</f>
        <v>0.19138374956032361</v>
      </c>
      <c r="U36" s="32">
        <f>('GHG energy - GHG Emissions (M 1'!U36*1000000)/('Population Total - Country Popu'!V36*1000)</f>
        <v>0.1983422584400466</v>
      </c>
      <c r="V36" s="32">
        <f>('GHG energy - GHG Emissions (M 1'!V36*1000000)/('Population Total - Country Popu'!W36*1000)</f>
        <v>0.24080476016252333</v>
      </c>
      <c r="W36" s="32">
        <f>('GHG energy - GHG Emissions (M 1'!W36*1000000)/('Population Total - Country Popu'!X36*1000)</f>
        <v>0.27288754751580679</v>
      </c>
      <c r="X36" s="32">
        <f>('GHG energy - GHG Emissions (M 1'!X36*1000000)/('Population Total - Country Popu'!Y36*1000)</f>
        <v>0.24476633142034585</v>
      </c>
      <c r="Y36" s="32">
        <f>('GHG energy - GHG Emissions (M 1'!Y36*1000000)/('Population Total - Country Popu'!Z36*1000)</f>
        <v>0.23645145421431119</v>
      </c>
      <c r="Z36" s="32">
        <f>('GHG energy - GHG Emissions (M 1'!Z36*1000000)/('Population Total - Country Popu'!AA36*1000)</f>
        <v>0.25404950061396764</v>
      </c>
      <c r="AA36" s="32">
        <f>('GHG energy - GHG Emissions (M 1'!AA36*1000000)/('Population Total - Country Popu'!AB36*1000)</f>
        <v>0.26129947001538822</v>
      </c>
      <c r="AB36" s="19"/>
      <c r="AC36" s="23">
        <f t="shared" si="0"/>
        <v>1.576343744021427</v>
      </c>
      <c r="AD36" s="19"/>
    </row>
    <row r="37" spans="1:30" ht="22.25" customHeight="1" x14ac:dyDescent="0.2">
      <c r="A37" s="16" t="s">
        <v>36</v>
      </c>
      <c r="B37" s="125">
        <f>('GHG energy - GHG Emissions (M 1'!B37*1000000)/('Population Total - Country Popu'!C37*1000)</f>
        <v>0.67360725758285045</v>
      </c>
      <c r="C37" s="126">
        <f>('GHG energy - GHG Emissions (M 1'!C37*1000000)/('Population Total - Country Popu'!D37*1000)</f>
        <v>0.69151679374881858</v>
      </c>
      <c r="D37" s="126">
        <f>('GHG energy - GHG Emissions (M 1'!D37*1000000)/('Population Total - Country Popu'!E37*1000)</f>
        <v>0.74946351370063236</v>
      </c>
      <c r="E37" s="126">
        <f>('GHG energy - GHG Emissions (M 1'!E37*1000000)/('Population Total - Country Popu'!F37*1000)</f>
        <v>0.74329894613407099</v>
      </c>
      <c r="F37" s="126">
        <f>('GHG energy - GHG Emissions (M 1'!F37*1000000)/('Population Total - Country Popu'!G37*1000)</f>
        <v>0.80461442153678875</v>
      </c>
      <c r="G37" s="126">
        <f>('GHG energy - GHG Emissions (M 1'!G37*1000000)/('Population Total - Country Popu'!H37*1000)</f>
        <v>0.8714810866723175</v>
      </c>
      <c r="H37" s="126">
        <f>('GHG energy - GHG Emissions (M 1'!H37*1000000)/('Population Total - Country Popu'!I37*1000)</f>
        <v>0.87254517103322338</v>
      </c>
      <c r="I37" s="126">
        <f>('GHG energy - GHG Emissions (M 1'!I37*1000000)/('Population Total - Country Popu'!J37*1000)</f>
        <v>0.97690221348978468</v>
      </c>
      <c r="J37" s="126">
        <f>('GHG energy - GHG Emissions (M 1'!J37*1000000)/('Population Total - Country Popu'!K37*1000)</f>
        <v>0.92997523960587691</v>
      </c>
      <c r="K37" s="126">
        <f>('GHG energy - GHG Emissions (M 1'!K37*1000000)/('Population Total - Country Popu'!L37*1000)</f>
        <v>0.90903522849851348</v>
      </c>
      <c r="L37" s="126">
        <f>('GHG energy - GHG Emissions (M 1'!L37*1000000)/('Population Total - Country Popu'!M37*1000)</f>
        <v>0.94327285839385977</v>
      </c>
      <c r="M37" s="126">
        <f>('GHG energy - GHG Emissions (M 1'!M37*1000000)/('Population Total - Country Popu'!N37*1000)</f>
        <v>0.89527685439733684</v>
      </c>
      <c r="N37" s="126">
        <f>('GHG energy - GHG Emissions (M 1'!N37*1000000)/('Population Total - Country Popu'!O37*1000)</f>
        <v>0.88049331719247992</v>
      </c>
      <c r="O37" s="126">
        <f>('GHG energy - GHG Emissions (M 1'!O37*1000000)/('Population Total - Country Popu'!P37*1000)</f>
        <v>0.86524602626959646</v>
      </c>
      <c r="P37" s="126">
        <f>('GHG energy - GHG Emissions (M 1'!P37*1000000)/('Population Total - Country Popu'!Q37*1000)</f>
        <v>0.87860137004190852</v>
      </c>
      <c r="Q37" s="126">
        <f>('GHG energy - GHG Emissions (M 1'!Q37*1000000)/('Population Total - Country Popu'!R37*1000)</f>
        <v>0.87124652474336117</v>
      </c>
      <c r="R37" s="126">
        <f>('GHG energy - GHG Emissions (M 1'!R37*1000000)/('Population Total - Country Popu'!S37*1000)</f>
        <v>0.77417606189980215</v>
      </c>
      <c r="S37" s="126">
        <f>('GHG energy - GHG Emissions (M 1'!S37*1000000)/('Population Total - Country Popu'!T37*1000)</f>
        <v>0.81136846842792221</v>
      </c>
      <c r="T37" s="126">
        <f>('GHG energy - GHG Emissions (M 1'!T37*1000000)/('Population Total - Country Popu'!U37*1000)</f>
        <v>0.87189828595456509</v>
      </c>
      <c r="U37" s="126">
        <f>('GHG energy - GHG Emissions (M 1'!U37*1000000)/('Population Total - Country Popu'!V37*1000)</f>
        <v>0.84348640706962974</v>
      </c>
      <c r="V37" s="126">
        <f>('GHG energy - GHG Emissions (M 1'!V37*1000000)/('Population Total - Country Popu'!W37*1000)</f>
        <v>0.9080402380035103</v>
      </c>
      <c r="W37" s="126">
        <f>('GHG energy - GHG Emissions (M 1'!W37*1000000)/('Population Total - Country Popu'!X37*1000)</f>
        <v>0.89964647091622574</v>
      </c>
      <c r="X37" s="126">
        <f>('GHG energy - GHG Emissions (M 1'!X37*1000000)/('Population Total - Country Popu'!Y37*1000)</f>
        <v>0.94351589853888551</v>
      </c>
      <c r="Y37" s="126">
        <f>('GHG energy - GHG Emissions (M 1'!Y37*1000000)/('Population Total - Country Popu'!Z37*1000)</f>
        <v>0.99760717116897368</v>
      </c>
      <c r="Z37" s="126">
        <f>('GHG energy - GHG Emissions (M 1'!Z37*1000000)/('Population Total - Country Popu'!AA37*1000)</f>
        <v>1.0409628212654025</v>
      </c>
      <c r="AA37" s="126">
        <f>('GHG energy - GHG Emissions (M 1'!AA37*1000000)/('Population Total - Country Popu'!AB37*1000)</f>
        <v>1.1127725862367583</v>
      </c>
      <c r="AB37" s="19"/>
      <c r="AC37" s="20">
        <f t="shared" si="0"/>
        <v>0.65196050622998625</v>
      </c>
      <c r="AD37" s="19"/>
    </row>
    <row r="38" spans="1:30" ht="22.25" customHeight="1" x14ac:dyDescent="0.2">
      <c r="A38" s="16" t="s">
        <v>37</v>
      </c>
      <c r="B38" s="127">
        <f>('GHG energy - GHG Emissions (M 1'!B38*1000000)/('Population Total - Country Popu'!C38*1000)</f>
        <v>15.5513474801061</v>
      </c>
      <c r="C38" s="32">
        <f>('GHG energy - GHG Emissions (M 1'!C38*1000000)/('Population Total - Country Popu'!D38*1000)</f>
        <v>15.285971612903225</v>
      </c>
      <c r="D38" s="32">
        <f>('GHG energy - GHG Emissions (M 1'!D38*1000000)/('Population Total - Country Popu'!E38*1000)</f>
        <v>15.73006952709051</v>
      </c>
      <c r="E38" s="32">
        <f>('GHG energy - GHG Emissions (M 1'!E38*1000000)/('Population Total - Country Popu'!F38*1000)</f>
        <v>16.585417198419933</v>
      </c>
      <c r="F38" s="32">
        <f>('GHG energy - GHG Emissions (M 1'!F38*1000000)/('Population Total - Country Popu'!G38*1000)</f>
        <v>19.27248863971673</v>
      </c>
      <c r="G38" s="32">
        <f>('GHG energy - GHG Emissions (M 1'!G38*1000000)/('Population Total - Country Popu'!H38*1000)</f>
        <v>13.514616135515361</v>
      </c>
      <c r="H38" s="32">
        <f>('GHG energy - GHG Emissions (M 1'!H38*1000000)/('Population Total - Country Popu'!I38*1000)</f>
        <v>15.479117086834735</v>
      </c>
      <c r="I38" s="32">
        <f>('GHG energy - GHG Emissions (M 1'!I38*1000000)/('Population Total - Country Popu'!J38*1000)</f>
        <v>18.938857924993155</v>
      </c>
      <c r="J38" s="32">
        <f>('GHG energy - GHG Emissions (M 1'!J38*1000000)/('Population Total - Country Popu'!K38*1000)</f>
        <v>15.322895074946469</v>
      </c>
      <c r="K38" s="32">
        <f>('GHG energy - GHG Emissions (M 1'!K38*1000000)/('Population Total - Country Popu'!L38*1000)</f>
        <v>13.086125032696835</v>
      </c>
      <c r="L38" s="32">
        <f>('GHG energy - GHG Emissions (M 1'!L38*1000000)/('Population Total - Country Popu'!M38*1000)</f>
        <v>12.497625319040326</v>
      </c>
      <c r="M38" s="32">
        <f>('GHG energy - GHG Emissions (M 1'!M38*1000000)/('Population Total - Country Popu'!N38*1000)</f>
        <v>12.304409644543874</v>
      </c>
      <c r="N38" s="32">
        <f>('GHG energy - GHG Emissions (M 1'!N38*1000000)/('Population Total - Country Popu'!O38*1000)</f>
        <v>11.410135396518376</v>
      </c>
      <c r="O38" s="32">
        <f>('GHG energy - GHG Emissions (M 1'!O38*1000000)/('Population Total - Country Popu'!P38*1000)</f>
        <v>7.3107779083431268</v>
      </c>
      <c r="P38" s="32">
        <f>('GHG energy - GHG Emissions (M 1'!P38*1000000)/('Population Total - Country Popu'!Q38*1000)</f>
        <v>6.5030765714285721</v>
      </c>
      <c r="Q38" s="32">
        <f>('GHG energy - GHG Emissions (M 1'!Q38*1000000)/('Population Total - Country Popu'!R38*1000)</f>
        <v>6.7469430604982206</v>
      </c>
      <c r="R38" s="32">
        <f>('GHG energy - GHG Emissions (M 1'!R38*1000000)/('Population Total - Country Popu'!S38*1000)</f>
        <v>6.6696870394451686</v>
      </c>
      <c r="S38" s="32">
        <f>('GHG energy - GHG Emissions (M 1'!S38*1000000)/('Population Total - Country Popu'!T38*1000)</f>
        <v>4.2075604395604396</v>
      </c>
      <c r="T38" s="32">
        <f>('GHG energy - GHG Emissions (M 1'!T38*1000000)/('Population Total - Country Popu'!U38*1000)</f>
        <v>7.4458766756032189</v>
      </c>
      <c r="U38" s="32">
        <f>('GHG energy - GHG Emissions (M 1'!U38*1000000)/('Population Total - Country Popu'!V38*1000)</f>
        <v>7.4512651087832396</v>
      </c>
      <c r="V38" s="32">
        <f>('GHG energy - GHG Emissions (M 1'!V38*1000000)/('Population Total - Country Popu'!W38*1000)</f>
        <v>8.6452797794841505</v>
      </c>
      <c r="W38" s="32">
        <f>('GHG energy - GHG Emissions (M 1'!W38*1000000)/('Population Total - Country Popu'!X38*1000)</f>
        <v>7.3759876733436052</v>
      </c>
      <c r="X38" s="32">
        <f>('GHG energy - GHG Emissions (M 1'!X38*1000000)/('Population Total - Country Popu'!Y38*1000)</f>
        <v>10.292779181595323</v>
      </c>
      <c r="Y38" s="32">
        <f>('GHG energy - GHG Emissions (M 1'!Y38*1000000)/('Population Total - Country Popu'!Z38*1000)</f>
        <v>9.3339926090169989</v>
      </c>
      <c r="Z38" s="32">
        <f>('GHG energy - GHG Emissions (M 1'!Z38*1000000)/('Population Total - Country Popu'!AA38*1000)</f>
        <v>9.5485289738935553</v>
      </c>
      <c r="AA38" s="32">
        <f>('GHG energy - GHG Emissions (M 1'!AA38*1000000)/('Population Total - Country Popu'!AB38*1000)</f>
        <v>9.7981108815223905</v>
      </c>
      <c r="AB38" s="19"/>
      <c r="AC38" s="23">
        <f t="shared" si="0"/>
        <v>-0.36995100302037992</v>
      </c>
      <c r="AD38" s="19"/>
    </row>
    <row r="39" spans="1:30" ht="22.25" customHeight="1" x14ac:dyDescent="0.2">
      <c r="A39" s="16" t="s">
        <v>38</v>
      </c>
      <c r="B39" s="125">
        <f>('GHG energy - GHG Emissions (M 1'!B39*1000000)/('Population Total - Country Popu'!C39*1000)</f>
        <v>1.6035139883003728</v>
      </c>
      <c r="C39" s="126">
        <f>('GHG energy - GHG Emissions (M 1'!C39*1000000)/('Population Total - Country Popu'!D39*1000)</f>
        <v>1.7435139899272525</v>
      </c>
      <c r="D39" s="126">
        <f>('GHG energy - GHG Emissions (M 1'!D39*1000000)/('Population Total - Country Popu'!E39*1000)</f>
        <v>1.9023112328957184</v>
      </c>
      <c r="E39" s="126">
        <f>('GHG energy - GHG Emissions (M 1'!E39*1000000)/('Population Total - Country Popu'!F39*1000)</f>
        <v>2.1499420699156189</v>
      </c>
      <c r="F39" s="126">
        <f>('GHG energy - GHG Emissions (M 1'!F39*1000000)/('Population Total - Country Popu'!G39*1000)</f>
        <v>2.3772056555709424</v>
      </c>
      <c r="G39" s="126">
        <f>('GHG energy - GHG Emissions (M 1'!G39*1000000)/('Population Total - Country Popu'!H39*1000)</f>
        <v>2.7299235046792356</v>
      </c>
      <c r="H39" s="126">
        <f>('GHG energy - GHG Emissions (M 1'!H39*1000000)/('Population Total - Country Popu'!I39*1000)</f>
        <v>3.0238672979416408</v>
      </c>
      <c r="I39" s="126">
        <f>('GHG energy - GHG Emissions (M 1'!I39*1000000)/('Population Total - Country Popu'!J39*1000)</f>
        <v>3.0854352483930438</v>
      </c>
      <c r="J39" s="126">
        <f>('GHG energy - GHG Emissions (M 1'!J39*1000000)/('Population Total - Country Popu'!K39*1000)</f>
        <v>2.6963064545260496</v>
      </c>
      <c r="K39" s="126">
        <f>('GHG energy - GHG Emissions (M 1'!K39*1000000)/('Population Total - Country Popu'!L39*1000)</f>
        <v>2.8557830680103207</v>
      </c>
      <c r="L39" s="126">
        <f>('GHG energy - GHG Emissions (M 1'!L39*1000000)/('Population Total - Country Popu'!M39*1000)</f>
        <v>2.9052582005999068</v>
      </c>
      <c r="M39" s="126">
        <f>('GHG energy - GHG Emissions (M 1'!M39*1000000)/('Population Total - Country Popu'!N39*1000)</f>
        <v>3.0829908830011576</v>
      </c>
      <c r="N39" s="126">
        <f>('GHG energy - GHG Emissions (M 1'!N39*1000000)/('Population Total - Country Popu'!O39*1000)</f>
        <v>3.2626703031442998</v>
      </c>
      <c r="O39" s="126">
        <f>('GHG energy - GHG Emissions (M 1'!O39*1000000)/('Population Total - Country Popu'!P39*1000)</f>
        <v>3.4795727577223667</v>
      </c>
      <c r="P39" s="126">
        <f>('GHG energy - GHG Emissions (M 1'!P39*1000000)/('Population Total - Country Popu'!Q39*1000)</f>
        <v>3.7332977706761721</v>
      </c>
      <c r="Q39" s="126">
        <f>('GHG energy - GHG Emissions (M 1'!Q39*1000000)/('Population Total - Country Popu'!R39*1000)</f>
        <v>3.7716414222303576</v>
      </c>
      <c r="R39" s="126">
        <f>('GHG energy - GHG Emissions (M 1'!R39*1000000)/('Population Total - Country Popu'!S39*1000)</f>
        <v>3.8675988100297491</v>
      </c>
      <c r="S39" s="126">
        <f>('GHG energy - GHG Emissions (M 1'!S39*1000000)/('Population Total - Country Popu'!T39*1000)</f>
        <v>3.8605718782632383</v>
      </c>
      <c r="T39" s="126">
        <f>('GHG energy - GHG Emissions (M 1'!T39*1000000)/('Population Total - Country Popu'!U39*1000)</f>
        <v>3.8551026365490668</v>
      </c>
      <c r="U39" s="126">
        <f>('GHG energy - GHG Emissions (M 1'!U39*1000000)/('Population Total - Country Popu'!V39*1000)</f>
        <v>4.0767991309202287</v>
      </c>
      <c r="V39" s="126">
        <f>('GHG energy - GHG Emissions (M 1'!V39*1000000)/('Population Total - Country Popu'!W39*1000)</f>
        <v>4.3425369115388088</v>
      </c>
      <c r="W39" s="126">
        <f>('GHG energy - GHG Emissions (M 1'!W39*1000000)/('Population Total - Country Popu'!X39*1000)</f>
        <v>4.3574941119923096</v>
      </c>
      <c r="X39" s="126">
        <f>('GHG energy - GHG Emissions (M 1'!X39*1000000)/('Population Total - Country Popu'!Y39*1000)</f>
        <v>4.5664900801078083</v>
      </c>
      <c r="Y39" s="126">
        <f>('GHG energy - GHG Emissions (M 1'!Y39*1000000)/('Population Total - Country Popu'!Z39*1000)</f>
        <v>4.5197042873558075</v>
      </c>
      <c r="Z39" s="126">
        <f>('GHG energy - GHG Emissions (M 1'!Z39*1000000)/('Population Total - Country Popu'!AA39*1000)</f>
        <v>4.6019530040261438</v>
      </c>
      <c r="AA39" s="126">
        <f>('GHG energy - GHG Emissions (M 1'!AA39*1000000)/('Population Total - Country Popu'!AB39*1000)</f>
        <v>4.6333704506315891</v>
      </c>
      <c r="AB39" s="19"/>
      <c r="AC39" s="20">
        <f t="shared" si="0"/>
        <v>1.8895104654139498</v>
      </c>
      <c r="AD39" s="19"/>
    </row>
    <row r="40" spans="1:30" ht="22.25" customHeight="1" x14ac:dyDescent="0.2">
      <c r="A40" s="16" t="s">
        <v>39</v>
      </c>
      <c r="B40" s="127"/>
      <c r="C40" s="32"/>
      <c r="D40" s="32"/>
      <c r="E40" s="32"/>
      <c r="F40" s="32"/>
      <c r="G40" s="32"/>
      <c r="H40" s="32"/>
      <c r="I40" s="32"/>
      <c r="J40" s="32"/>
      <c r="K40" s="32"/>
      <c r="L40" s="32"/>
      <c r="M40" s="32"/>
      <c r="N40" s="32">
        <f>('GHG energy - GHG Emissions (M 1'!N40*1000000)/('Population Total - Country Popu'!O40*1000)</f>
        <v>0.17932814238042269</v>
      </c>
      <c r="O40" s="32">
        <f>('GHG energy - GHG Emissions (M 1'!O40*1000000)/('Population Total - Country Popu'!P40*1000)</f>
        <v>0.17279314040728833</v>
      </c>
      <c r="P40" s="32">
        <f>('GHG energy - GHG Emissions (M 1'!P40*1000000)/('Population Total - Country Popu'!Q40*1000)</f>
        <v>0.18187383660806619</v>
      </c>
      <c r="Q40" s="32">
        <f>('GHG energy - GHG Emissions (M 1'!Q40*1000000)/('Population Total - Country Popu'!R40*1000)</f>
        <v>0.17657831325301204</v>
      </c>
      <c r="R40" s="32">
        <f>('GHG energy - GHG Emissions (M 1'!R40*1000000)/('Population Total - Country Popu'!S40*1000)</f>
        <v>0.17636149312377211</v>
      </c>
      <c r="S40" s="32">
        <f>('GHG energy - GHG Emissions (M 1'!S40*1000000)/('Population Total - Country Popu'!T40*1000)</f>
        <v>0.17683397683397686</v>
      </c>
      <c r="T40" s="32">
        <f>('GHG energy - GHG Emissions (M 1'!T40*1000000)/('Population Total - Country Popu'!U40*1000)</f>
        <v>0.19192380952380952</v>
      </c>
      <c r="U40" s="32">
        <f>('GHG energy - GHG Emissions (M 1'!U40*1000000)/('Population Total - Country Popu'!V40*1000)</f>
        <v>0.21350375939849625</v>
      </c>
      <c r="V40" s="32">
        <f>('GHG energy - GHG Emissions (M 1'!V40*1000000)/('Population Total - Country Popu'!W40*1000)</f>
        <v>0.2173271547729379</v>
      </c>
      <c r="W40" s="32">
        <f>('GHG energy - GHG Emissions (M 1'!W40*1000000)/('Population Total - Country Popu'!X40*1000)</f>
        <v>0.22398540145985402</v>
      </c>
      <c r="X40" s="32">
        <f>('GHG energy - GHG Emissions (M 1'!X40*1000000)/('Population Total - Country Popu'!Y40*1000)</f>
        <v>0.26312387791741471</v>
      </c>
      <c r="Y40" s="32">
        <f>('GHG energy - GHG Emissions (M 1'!Y40*1000000)/('Population Total - Country Popu'!Z40*1000)</f>
        <v>0.38806707855251543</v>
      </c>
      <c r="Z40" s="32">
        <f>('GHG energy - GHG Emissions (M 1'!Z40*1000000)/('Population Total - Country Popu'!AA40*1000)</f>
        <v>0.40739730129945928</v>
      </c>
      <c r="AA40" s="32">
        <f>('GHG energy - GHG Emissions (M 1'!AA40*1000000)/('Population Total - Country Popu'!AB40*1000)</f>
        <v>0.40436319211635763</v>
      </c>
      <c r="AB40" s="19"/>
      <c r="AC40" s="23">
        <f>(AA40-N40)/N40</f>
        <v>1.2548786082808501</v>
      </c>
      <c r="AD40" s="19"/>
    </row>
    <row r="41" spans="1:30" ht="22.25" customHeight="1" x14ac:dyDescent="0.2">
      <c r="A41" s="16" t="s">
        <v>40</v>
      </c>
      <c r="B41" s="125">
        <f>('GHG energy - GHG Emissions (M 1'!B41*1000000)/('Population Total - Country Popu'!C41*1000)</f>
        <v>0.31041114497170225</v>
      </c>
      <c r="C41" s="126">
        <f>('GHG energy - GHG Emissions (M 1'!C41*1000000)/('Population Total - Country Popu'!D41*1000)</f>
        <v>0.30445293524423683</v>
      </c>
      <c r="D41" s="126">
        <f>('GHG energy - GHG Emissions (M 1'!D41*1000000)/('Population Total - Country Popu'!E41*1000)</f>
        <v>0.29847491620189431</v>
      </c>
      <c r="E41" s="126">
        <f>('GHG energy - GHG Emissions (M 1'!E41*1000000)/('Population Total - Country Popu'!F41*1000)</f>
        <v>0.3133450922126958</v>
      </c>
      <c r="F41" s="126">
        <f>('GHG energy - GHG Emissions (M 1'!F41*1000000)/('Population Total - Country Popu'!G41*1000)</f>
        <v>0.35062599668218547</v>
      </c>
      <c r="G41" s="126">
        <f>('GHG energy - GHG Emissions (M 1'!G41*1000000)/('Population Total - Country Popu'!H41*1000)</f>
        <v>0.38235348592475665</v>
      </c>
      <c r="H41" s="126">
        <f>('GHG energy - GHG Emissions (M 1'!H41*1000000)/('Population Total - Country Popu'!I41*1000)</f>
        <v>0.4488894993974108</v>
      </c>
      <c r="I41" s="126">
        <f>('GHG energy - GHG Emissions (M 1'!I41*1000000)/('Population Total - Country Popu'!J41*1000)</f>
        <v>0.57626742029949229</v>
      </c>
      <c r="J41" s="126">
        <f>('GHG energy - GHG Emissions (M 1'!J41*1000000)/('Population Total - Country Popu'!K41*1000)</f>
        <v>0.59987172262165001</v>
      </c>
      <c r="K41" s="126">
        <f>('GHG energy - GHG Emissions (M 1'!K41*1000000)/('Population Total - Country Popu'!L41*1000)</f>
        <v>0.59546638676463237</v>
      </c>
      <c r="L41" s="126">
        <f>('GHG energy - GHG Emissions (M 1'!L41*1000000)/('Population Total - Country Popu'!M41*1000)</f>
        <v>0.66265275442587279</v>
      </c>
      <c r="M41" s="126">
        <f>('GHG energy - GHG Emissions (M 1'!M41*1000000)/('Population Total - Country Popu'!N41*1000)</f>
        <v>0.74746873202902264</v>
      </c>
      <c r="N41" s="126">
        <f>('GHG energy - GHG Emissions (M 1'!N41*1000000)/('Population Total - Country Popu'!O41*1000)</f>
        <v>0.8570549983040171</v>
      </c>
      <c r="O41" s="126">
        <f>('GHG energy - GHG Emissions (M 1'!O41*1000000)/('Population Total - Country Popu'!P41*1000)</f>
        <v>0.94420980648566943</v>
      </c>
      <c r="P41" s="126">
        <f>('GHG energy - GHG Emissions (M 1'!P41*1000000)/('Population Total - Country Popu'!Q41*1000)</f>
        <v>1.0751524283728062</v>
      </c>
      <c r="Q41" s="126">
        <f>('GHG energy - GHG Emissions (M 1'!Q41*1000000)/('Population Total - Country Popu'!R41*1000)</f>
        <v>1.1543920516080428</v>
      </c>
      <c r="R41" s="126">
        <f>('GHG energy - GHG Emissions (M 1'!R41*1000000)/('Population Total - Country Popu'!S41*1000)</f>
        <v>1.1972479358119139</v>
      </c>
      <c r="S41" s="126">
        <f>('GHG energy - GHG Emissions (M 1'!S41*1000000)/('Population Total - Country Popu'!T41*1000)</f>
        <v>1.2106655575196701</v>
      </c>
      <c r="T41" s="126">
        <f>('GHG energy - GHG Emissions (M 1'!T41*1000000)/('Population Total - Country Popu'!U41*1000)</f>
        <v>1.3494091496984055</v>
      </c>
      <c r="U41" s="126">
        <f>('GHG energy - GHG Emissions (M 1'!U41*1000000)/('Population Total - Country Popu'!V41*1000)</f>
        <v>1.5284114285714285</v>
      </c>
      <c r="V41" s="126">
        <f>('GHG energy - GHG Emissions (M 1'!V41*1000000)/('Population Total - Country Popu'!W41*1000)</f>
        <v>1.6532788302806387</v>
      </c>
      <c r="W41" s="126">
        <f>('GHG energy - GHG Emissions (M 1'!W41*1000000)/('Population Total - Country Popu'!X41*1000)</f>
        <v>1.798992459461263</v>
      </c>
      <c r="X41" s="126">
        <f>('GHG energy - GHG Emissions (M 1'!X41*1000000)/('Population Total - Country Popu'!Y41*1000)</f>
        <v>1.7412837569937001</v>
      </c>
      <c r="Y41" s="126">
        <f>('GHG energy - GHG Emissions (M 1'!Y41*1000000)/('Population Total - Country Popu'!Z41*1000)</f>
        <v>1.663387260034904</v>
      </c>
      <c r="Z41" s="126">
        <f>('GHG energy - GHG Emissions (M 1'!Z41*1000000)/('Population Total - Country Popu'!AA41*1000)</f>
        <v>1.819589393051285</v>
      </c>
      <c r="AA41" s="126">
        <f>('GHG energy - GHG Emissions (M 1'!AA41*1000000)/('Population Total - Country Popu'!AB41*1000)</f>
        <v>1.9725492661814492</v>
      </c>
      <c r="AB41" s="19"/>
      <c r="AC41" s="20">
        <f t="shared" ref="AC41:AC55" si="1">(AA41-B41)/B41</f>
        <v>5.3546341622536495</v>
      </c>
      <c r="AD41" s="19"/>
    </row>
    <row r="42" spans="1:30" ht="22.25" customHeight="1" x14ac:dyDescent="0.2">
      <c r="A42" s="24" t="s">
        <v>41</v>
      </c>
      <c r="B42" s="128">
        <f>('GHG energy - GHG Emissions (M 1'!B42*1000000)/('Population Total - Country Popu'!C42*1000)</f>
        <v>5.0209306146668222</v>
      </c>
      <c r="C42" s="129">
        <f>('GHG energy - GHG Emissions (M 1'!C42*1000000)/('Population Total - Country Popu'!D42*1000)</f>
        <v>5.0540746116029469</v>
      </c>
      <c r="D42" s="129">
        <f>('GHG energy - GHG Emissions (M 1'!D42*1000000)/('Population Total - Country Popu'!E42*1000)</f>
        <v>5.362648118955855</v>
      </c>
      <c r="E42" s="129">
        <f>('GHG energy - GHG Emissions (M 1'!E42*1000000)/('Population Total - Country Popu'!F42*1000)</f>
        <v>5.5784795639299123</v>
      </c>
      <c r="F42" s="129">
        <f>('GHG energy - GHG Emissions (M 1'!F42*1000000)/('Population Total - Country Popu'!G42*1000)</f>
        <v>5.5426757331693821</v>
      </c>
      <c r="G42" s="129">
        <f>('GHG energy - GHG Emissions (M 1'!G42*1000000)/('Population Total - Country Popu'!H42*1000)</f>
        <v>5.1093925530058213</v>
      </c>
      <c r="H42" s="129">
        <f>('GHG energy - GHG Emissions (M 1'!H42*1000000)/('Population Total - Country Popu'!I42*1000)</f>
        <v>5.0187835378618564</v>
      </c>
      <c r="I42" s="129">
        <f>('GHG energy - GHG Emissions (M 1'!I42*1000000)/('Population Total - Country Popu'!J42*1000)</f>
        <v>4.818486711539796</v>
      </c>
      <c r="J42" s="129">
        <f>('GHG energy - GHG Emissions (M 1'!J42*1000000)/('Population Total - Country Popu'!K42*1000)</f>
        <v>4.9818387907319703</v>
      </c>
      <c r="K42" s="129">
        <f>('GHG energy - GHG Emissions (M 1'!K42*1000000)/('Population Total - Country Popu'!L42*1000)</f>
        <v>4.9682309206794137</v>
      </c>
      <c r="L42" s="129">
        <f>('GHG energy - GHG Emissions (M 1'!L42*1000000)/('Population Total - Country Popu'!M42*1000)</f>
        <v>5.6021344610169876</v>
      </c>
      <c r="M42" s="129">
        <f>('GHG energy - GHG Emissions (M 1'!M42*1000000)/('Population Total - Country Popu'!N42*1000)</f>
        <v>5.4212498252541144</v>
      </c>
      <c r="N42" s="129">
        <f>('GHG energy - GHG Emissions (M 1'!N42*1000000)/('Population Total - Country Popu'!O42*1000)</f>
        <v>5.4054158434452075</v>
      </c>
      <c r="O42" s="129">
        <f>('GHG energy - GHG Emissions (M 1'!O42*1000000)/('Population Total - Country Popu'!P42*1000)</f>
        <v>5.6680455234739986</v>
      </c>
      <c r="P42" s="129">
        <f>('GHG energy - GHG Emissions (M 1'!P42*1000000)/('Population Total - Country Popu'!Q42*1000)</f>
        <v>6.0562126995055694</v>
      </c>
      <c r="Q42" s="129">
        <f>('GHG energy - GHG Emissions (M 1'!Q42*1000000)/('Population Total - Country Popu'!R42*1000)</f>
        <v>6.110153453408099</v>
      </c>
      <c r="R42" s="129">
        <f>('GHG energy - GHG Emissions (M 1'!R42*1000000)/('Population Total - Country Popu'!S42*1000)</f>
        <v>6.3877897739156904</v>
      </c>
      <c r="S42" s="129">
        <f>('GHG energy - GHG Emissions (M 1'!S42*1000000)/('Population Total - Country Popu'!T42*1000)</f>
        <v>6.1037110471342526</v>
      </c>
      <c r="T42" s="129">
        <f>('GHG energy - GHG Emissions (M 1'!T42*1000000)/('Population Total - Country Popu'!U42*1000)</f>
        <v>6.4984576092608926</v>
      </c>
      <c r="U42" s="129">
        <f>('GHG energy - GHG Emissions (M 1'!U42*1000000)/('Population Total - Country Popu'!V42*1000)</f>
        <v>6.5857242076543736</v>
      </c>
      <c r="V42" s="129">
        <f>('GHG energy - GHG Emissions (M 1'!V42*1000000)/('Population Total - Country Popu'!W42*1000)</f>
        <v>6.8086812074018761</v>
      </c>
      <c r="W42" s="129">
        <f>('GHG energy - GHG Emissions (M 1'!W42*1000000)/('Population Total - Country Popu'!X42*1000)</f>
        <v>6.8206990831350112</v>
      </c>
      <c r="X42" s="129">
        <f>('GHG energy - GHG Emissions (M 1'!X42*1000000)/('Population Total - Country Popu'!Y42*1000)</f>
        <v>7.2376561261545103</v>
      </c>
      <c r="Y42" s="129">
        <f>('GHG energy - GHG Emissions (M 1'!Y42*1000000)/('Population Total - Country Popu'!Z42*1000)</f>
        <v>6.9735400945028028</v>
      </c>
      <c r="Z42" s="129">
        <f>('GHG energy - GHG Emissions (M 1'!Z42*1000000)/('Population Total - Country Popu'!AA42*1000)</f>
        <v>7.103526977085056</v>
      </c>
      <c r="AA42" s="129">
        <f>('GHG energy - GHG Emissions (M 1'!AA42*1000000)/('Population Total - Country Popu'!AB42*1000)</f>
        <v>7.2176693013643964</v>
      </c>
      <c r="AB42" s="19"/>
      <c r="AC42" s="27">
        <f t="shared" si="1"/>
        <v>0.43751624057114058</v>
      </c>
      <c r="AD42" s="19"/>
    </row>
    <row r="43" spans="1:30" ht="22.25" customHeight="1" x14ac:dyDescent="0.2">
      <c r="A43" s="16" t="s">
        <v>42</v>
      </c>
      <c r="B43" s="125">
        <f>('GHG energy - GHG Emissions (M 1'!B43*1000000)/('Population Total - Country Popu'!C43*1000)</f>
        <v>1.7430816855198661</v>
      </c>
      <c r="C43" s="126">
        <f>('GHG energy - GHG Emissions (M 1'!C43*1000000)/('Population Total - Country Popu'!D43*1000)</f>
        <v>1.6958726184868214</v>
      </c>
      <c r="D43" s="126">
        <f>('GHG energy - GHG Emissions (M 1'!D43*1000000)/('Population Total - Country Popu'!E43*1000)</f>
        <v>1.5988170484198319</v>
      </c>
      <c r="E43" s="126">
        <f>('GHG energy - GHG Emissions (M 1'!E43*1000000)/('Population Total - Country Popu'!F43*1000)</f>
        <v>0.75780652818991112</v>
      </c>
      <c r="F43" s="126">
        <f>('GHG energy - GHG Emissions (M 1'!F43*1000000)/('Population Total - Country Popu'!G43*1000)</f>
        <v>0.82189422492401221</v>
      </c>
      <c r="G43" s="126">
        <f>('GHG energy - GHG Emissions (M 1'!G43*1000000)/('Population Total - Country Popu'!H43*1000)</f>
        <v>1.0572510083772884</v>
      </c>
      <c r="H43" s="126">
        <f>('GHG energy - GHG Emissions (M 1'!H43*1000000)/('Population Total - Country Popu'!I43*1000)</f>
        <v>0.80716545855657118</v>
      </c>
      <c r="I43" s="126">
        <f>('GHG energy - GHG Emissions (M 1'!I43*1000000)/('Population Total - Country Popu'!J43*1000)</f>
        <v>1.0298432122370937</v>
      </c>
      <c r="J43" s="126">
        <f>('GHG energy - GHG Emissions (M 1'!J43*1000000)/('Population Total - Country Popu'!K43*1000)</f>
        <v>1.0793087054288468</v>
      </c>
      <c r="K43" s="126">
        <f>('GHG energy - GHG Emissions (M 1'!K43*1000000)/('Population Total - Country Popu'!L43*1000)</f>
        <v>0.97343503555268274</v>
      </c>
      <c r="L43" s="126">
        <f>('GHG energy - GHG Emissions (M 1'!L43*1000000)/('Population Total - Country Popu'!M43*1000)</f>
        <v>1.1256436931079323</v>
      </c>
      <c r="M43" s="126">
        <f>('GHG energy - GHG Emissions (M 1'!M43*1000000)/('Population Total - Country Popu'!N43*1000)</f>
        <v>1.1566745098039215</v>
      </c>
      <c r="N43" s="126">
        <f>('GHG energy - GHG Emissions (M 1'!N43*1000000)/('Population Total - Country Popu'!O43*1000)</f>
        <v>0.99807023301608155</v>
      </c>
      <c r="O43" s="126">
        <f>('GHG energy - GHG Emissions (M 1'!O43*1000000)/('Population Total - Country Popu'!P43*1000)</f>
        <v>1.1284057971014494</v>
      </c>
      <c r="P43" s="126">
        <f>('GHG energy - GHG Emissions (M 1'!P43*1000000)/('Population Total - Country Popu'!Q43*1000)</f>
        <v>1.2035743555849305</v>
      </c>
      <c r="Q43" s="126">
        <f>('GHG energy - GHG Emissions (M 1'!Q43*1000000)/('Population Total - Country Popu'!R43*1000)</f>
        <v>1.4425101160862357</v>
      </c>
      <c r="R43" s="126">
        <f>('GHG energy - GHG Emissions (M 1'!R43*1000000)/('Population Total - Country Popu'!S43*1000)</f>
        <v>1.4580352980352984</v>
      </c>
      <c r="S43" s="126">
        <f>('GHG energy - GHG Emissions (M 1'!S43*1000000)/('Population Total - Country Popu'!T43*1000)</f>
        <v>1.6923023411371239</v>
      </c>
      <c r="T43" s="126">
        <f>('GHG energy - GHG Emissions (M 1'!T43*1000000)/('Population Total - Country Popu'!U43*1000)</f>
        <v>1.8658461538461539</v>
      </c>
      <c r="U43" s="126">
        <f>('GHG energy - GHG Emissions (M 1'!U43*1000000)/('Population Total - Country Popu'!V43*1000)</f>
        <v>1.4678221024258764</v>
      </c>
      <c r="V43" s="126">
        <f>('GHG energy - GHG Emissions (M 1'!V43*1000000)/('Population Total - Country Popu'!W43*1000)</f>
        <v>1.4220722240971988</v>
      </c>
      <c r="W43" s="126">
        <f>('GHG energy - GHG Emissions (M 1'!W43*1000000)/('Population Total - Country Popu'!X43*1000)</f>
        <v>1.6577004048582995</v>
      </c>
      <c r="X43" s="126">
        <f>('GHG energy - GHG Emissions (M 1'!X43*1000000)/('Population Total - Country Popu'!Y43*1000)</f>
        <v>1.9165348602222971</v>
      </c>
      <c r="Y43" s="126">
        <f>('GHG energy - GHG Emissions (M 1'!Y43*1000000)/('Population Total - Country Popu'!Z43*1000)</f>
        <v>1.8449230769230773</v>
      </c>
      <c r="Z43" s="126">
        <f>('GHG energy - GHG Emissions (M 1'!Z43*1000000)/('Population Total - Country Popu'!AA43*1000)</f>
        <v>1.8295723110458773</v>
      </c>
      <c r="AA43" s="126">
        <f>('GHG energy - GHG Emissions (M 1'!AA43*1000000)/('Population Total - Country Popu'!AB43*1000)</f>
        <v>1.8695344426263525</v>
      </c>
      <c r="AB43" s="19"/>
      <c r="AC43" s="20">
        <f t="shared" si="1"/>
        <v>7.2545514164341907E-2</v>
      </c>
      <c r="AD43" s="19"/>
    </row>
    <row r="44" spans="1:30" ht="22.25" customHeight="1" x14ac:dyDescent="0.2">
      <c r="A44" s="16" t="s">
        <v>43</v>
      </c>
      <c r="B44" s="127">
        <f>('GHG energy - GHG Emissions (M 1'!B44*1000000)/('Population Total - Country Popu'!C44*1000)</f>
        <v>8.7253165453615171</v>
      </c>
      <c r="C44" s="32">
        <f>('GHG energy - GHG Emissions (M 1'!C44*1000000)/('Population Total - Country Popu'!D44*1000)</f>
        <v>8.2769430689247674</v>
      </c>
      <c r="D44" s="32">
        <f>('GHG energy - GHG Emissions (M 1'!D44*1000000)/('Population Total - Country Popu'!E44*1000)</f>
        <v>7.5419095423433093</v>
      </c>
      <c r="E44" s="32">
        <f>('GHG energy - GHG Emissions (M 1'!E44*1000000)/('Population Total - Country Popu'!F44*1000)</f>
        <v>6.3978369234835464</v>
      </c>
      <c r="F44" s="32">
        <f>('GHG energy - GHG Emissions (M 1'!F44*1000000)/('Population Total - Country Popu'!G44*1000)</f>
        <v>5.4647306840390879</v>
      </c>
      <c r="G44" s="32">
        <f>('GHG energy - GHG Emissions (M 1'!G44*1000000)/('Population Total - Country Popu'!H44*1000)</f>
        <v>4.2859040020589374</v>
      </c>
      <c r="H44" s="32">
        <f>('GHG energy - GHG Emissions (M 1'!H44*1000000)/('Population Total - Country Popu'!I44*1000)</f>
        <v>3.9775771777890987</v>
      </c>
      <c r="I44" s="32">
        <f>('GHG energy - GHG Emissions (M 1'!I44*1000000)/('Population Total - Country Popu'!J44*1000)</f>
        <v>3.759739459732391</v>
      </c>
      <c r="J44" s="32">
        <f>('GHG energy - GHG Emissions (M 1'!J44*1000000)/('Population Total - Country Popu'!K44*1000)</f>
        <v>3.964132264529058</v>
      </c>
      <c r="K44" s="32">
        <f>('GHG energy - GHG Emissions (M 1'!K44*1000000)/('Population Total - Country Popu'!L44*1000)</f>
        <v>3.5479065606361835</v>
      </c>
      <c r="L44" s="32">
        <f>('GHG energy - GHG Emissions (M 1'!L44*1000000)/('Population Total - Country Popu'!M44*1000)</f>
        <v>3.6319546686375959</v>
      </c>
      <c r="M44" s="32">
        <f>('GHG energy - GHG Emissions (M 1'!M44*1000000)/('Population Total - Country Popu'!N44*1000)</f>
        <v>3.5079614399023793</v>
      </c>
      <c r="N44" s="32">
        <f>('GHG energy - GHG Emissions (M 1'!N44*1000000)/('Population Total - Country Popu'!O44*1000)</f>
        <v>3.5737275362318845</v>
      </c>
      <c r="O44" s="32">
        <f>('GHG energy - GHG Emissions (M 1'!O44*1000000)/('Population Total - Country Popu'!P44*1000)</f>
        <v>3.654807168458782</v>
      </c>
      <c r="P44" s="32">
        <f>('GHG energy - GHG Emissions (M 1'!P44*1000000)/('Population Total - Country Popu'!Q44*1000)</f>
        <v>3.7877925575900764</v>
      </c>
      <c r="Q44" s="32">
        <f>('GHG energy - GHG Emissions (M 1'!Q44*1000000)/('Population Total - Country Popu'!R44*1000)</f>
        <v>4.006737825528436</v>
      </c>
      <c r="R44" s="32">
        <f>('GHG energy - GHG Emissions (M 1'!R44*1000000)/('Population Total - Country Popu'!S44*1000)</f>
        <v>4.5164667051356018</v>
      </c>
      <c r="S44" s="32">
        <f>('GHG energy - GHG Emissions (M 1'!S44*1000000)/('Population Total - Country Popu'!T44*1000)</f>
        <v>3.4759954389965793</v>
      </c>
      <c r="T44" s="32">
        <f>('GHG energy - GHG Emissions (M 1'!T44*1000000)/('Population Total - Country Popu'!U44*1000)</f>
        <v>3.9958152737102952</v>
      </c>
      <c r="U44" s="32">
        <f>('GHG energy - GHG Emissions (M 1'!U44*1000000)/('Population Total - Country Popu'!V44*1000)</f>
        <v>3.5473848208324066</v>
      </c>
      <c r="V44" s="32">
        <f>('GHG energy - GHG Emissions (M 1'!V44*1000000)/('Population Total - Country Popu'!W44*1000)</f>
        <v>3.3703159978009896</v>
      </c>
      <c r="W44" s="32">
        <f>('GHG energy - GHG Emissions (M 1'!W44*1000000)/('Population Total - Country Popu'!X44*1000)</f>
        <v>3.6317478808954577</v>
      </c>
      <c r="X44" s="32">
        <f>('GHG energy - GHG Emissions (M 1'!X44*1000000)/('Population Total - Country Popu'!Y44*1000)</f>
        <v>3.8163222687721561</v>
      </c>
      <c r="Y44" s="32">
        <f>('GHG energy - GHG Emissions (M 1'!Y44*1000000)/('Population Total - Country Popu'!Z44*1000)</f>
        <v>3.783499415701689</v>
      </c>
      <c r="Z44" s="32">
        <f>('GHG energy - GHG Emissions (M 1'!Z44*1000000)/('Population Total - Country Popu'!AA44*1000)</f>
        <v>3.9181012488800864</v>
      </c>
      <c r="AA44" s="32">
        <f>('GHG energy - GHG Emissions (M 1'!AA44*1000000)/('Population Total - Country Popu'!AB44*1000)</f>
        <v>3.9876471336470618</v>
      </c>
      <c r="AB44" s="19"/>
      <c r="AC44" s="23">
        <f t="shared" si="1"/>
        <v>-0.5429796600597897</v>
      </c>
      <c r="AD44" s="19"/>
    </row>
    <row r="45" spans="1:30" ht="22.25" customHeight="1" x14ac:dyDescent="0.2">
      <c r="A45" s="16" t="s">
        <v>44</v>
      </c>
      <c r="B45" s="125">
        <f>('GHG energy - GHG Emissions (M 1'!B45*1000000)/('Population Total - Country Popu'!C45*1000)</f>
        <v>25.034870967741934</v>
      </c>
      <c r="C45" s="126">
        <f>('GHG energy - GHG Emissions (M 1'!C45*1000000)/('Population Total - Country Popu'!D45*1000)</f>
        <v>23.269992156862745</v>
      </c>
      <c r="D45" s="126">
        <f>('GHG energy - GHG Emissions (M 1'!D45*1000000)/('Population Total - Country Popu'!E45*1000)</f>
        <v>20.828053537284895</v>
      </c>
      <c r="E45" s="126">
        <f>('GHG energy - GHG Emissions (M 1'!E45*1000000)/('Population Total - Country Popu'!F45*1000)</f>
        <v>27.295432835820897</v>
      </c>
      <c r="F45" s="126">
        <f>('GHG energy - GHG Emissions (M 1'!F45*1000000)/('Population Total - Country Popu'!G45*1000)</f>
        <v>26.916051001821497</v>
      </c>
      <c r="G45" s="126">
        <f>('GHG energy - GHG Emissions (M 1'!G45*1000000)/('Population Total - Country Popu'!H45*1000)</f>
        <v>26.252170212765961</v>
      </c>
      <c r="H45" s="126">
        <f>('GHG energy - GHG Emissions (M 1'!H45*1000000)/('Population Total - Country Popu'!I45*1000)</f>
        <v>26.911448275862067</v>
      </c>
      <c r="I45" s="126">
        <f>('GHG energy - GHG Emissions (M 1'!I45*1000000)/('Population Total - Country Popu'!J45*1000)</f>
        <v>28.9867202680067</v>
      </c>
      <c r="J45" s="126">
        <f>('GHG energy - GHG Emissions (M 1'!J45*1000000)/('Population Total - Country Popu'!K45*1000)</f>
        <v>29.756660194174756</v>
      </c>
      <c r="K45" s="126">
        <f>('GHG energy - GHG Emissions (M 1'!K45*1000000)/('Population Total - Country Popu'!L45*1000)</f>
        <v>28.088761310452419</v>
      </c>
      <c r="L45" s="126">
        <f>('GHG energy - GHG Emissions (M 1'!L45*1000000)/('Population Total - Country Popu'!M45*1000)</f>
        <v>27.88589221556887</v>
      </c>
      <c r="M45" s="126">
        <f>('GHG energy - GHG Emissions (M 1'!M45*1000000)/('Population Total - Country Popu'!N45*1000)</f>
        <v>19.908257510729612</v>
      </c>
      <c r="N45" s="126">
        <f>('GHG energy - GHG Emissions (M 1'!N45*1000000)/('Population Total - Country Popu'!O45*1000)</f>
        <v>21.399159618008184</v>
      </c>
      <c r="O45" s="126">
        <f>('GHG energy - GHG Emissions (M 1'!O45*1000000)/('Population Total - Country Popu'!P45*1000)</f>
        <v>21.314797927461136</v>
      </c>
      <c r="P45" s="126">
        <f>('GHG energy - GHG Emissions (M 1'!P45*1000000)/('Population Total - Country Popu'!Q45*1000)</f>
        <v>21.310109622411698</v>
      </c>
      <c r="Q45" s="126">
        <f>('GHG energy - GHG Emissions (M 1'!Q45*1000000)/('Population Total - Country Popu'!R45*1000)</f>
        <v>21.809127272727274</v>
      </c>
      <c r="R45" s="126">
        <f>('GHG energy - GHG Emissions (M 1'!R45*1000000)/('Population Total - Country Popu'!S45*1000)</f>
        <v>19.784058885383807</v>
      </c>
      <c r="S45" s="126">
        <f>('GHG energy - GHG Emissions (M 1'!S45*1000000)/('Population Total - Country Popu'!T45*1000)</f>
        <v>25.843271317829462</v>
      </c>
      <c r="T45" s="126">
        <f>('GHG energy - GHG Emissions (M 1'!T45*1000000)/('Population Total - Country Popu'!U45*1000)</f>
        <v>26.511469534050178</v>
      </c>
      <c r="U45" s="126">
        <f>('GHG energy - GHG Emissions (M 1'!U45*1000000)/('Population Total - Country Popu'!V45*1000)</f>
        <v>22.887704697986578</v>
      </c>
      <c r="V45" s="126">
        <f>('GHG energy - GHG Emissions (M 1'!V45*1000000)/('Population Total - Country Popu'!W45*1000)</f>
        <v>23.254108626198082</v>
      </c>
      <c r="W45" s="126">
        <f>('GHG energy - GHG Emissions (M 1'!W45*1000000)/('Population Total - Country Popu'!X45*1000)</f>
        <v>22.692430007733957</v>
      </c>
      <c r="X45" s="126">
        <f>('GHG energy - GHG Emissions (M 1'!X45*1000000)/('Population Total - Country Popu'!Y45*1000)</f>
        <v>22.050719271623674</v>
      </c>
      <c r="Y45" s="126">
        <f>('GHG energy - GHG Emissions (M 1'!Y45*1000000)/('Population Total - Country Popu'!Z45*1000)</f>
        <v>23.972792792792792</v>
      </c>
      <c r="Z45" s="126">
        <f>('GHG energy - GHG Emissions (M 1'!Z45*1000000)/('Population Total - Country Popu'!AA45*1000)</f>
        <v>23.179994901983441</v>
      </c>
      <c r="AA45" s="126">
        <f>('GHG energy - GHG Emissions (M 1'!AA45*1000000)/('Population Total - Country Popu'!AB45*1000)</f>
        <v>24.36671724809711</v>
      </c>
      <c r="AB45" s="19"/>
      <c r="AC45" s="20">
        <f t="shared" si="1"/>
        <v>-2.6688922044206139E-2</v>
      </c>
      <c r="AD45" s="19"/>
    </row>
    <row r="46" spans="1:30" ht="22.25" customHeight="1" x14ac:dyDescent="0.2">
      <c r="A46" s="16" t="s">
        <v>45</v>
      </c>
      <c r="B46" s="127">
        <f>('GHG energy - GHG Emissions (M 1'!B46*1000000)/('Population Total - Country Popu'!C46*1000)</f>
        <v>5.6990247718383316</v>
      </c>
      <c r="C46" s="32">
        <f>('GHG energy - GHG Emissions (M 1'!C46*1000000)/('Population Total - Country Popu'!D46*1000)</f>
        <v>5.985001277139208</v>
      </c>
      <c r="D46" s="32">
        <f>('GHG energy - GHG Emissions (M 1'!D46*1000000)/('Population Total - Country Popu'!E46*1000)</f>
        <v>6.4634606741573037</v>
      </c>
      <c r="E46" s="32">
        <f>('GHG energy - GHG Emissions (M 1'!E46*1000000)/('Population Total - Country Popu'!F46*1000)</f>
        <v>6.6479902319902324</v>
      </c>
      <c r="F46" s="32">
        <f>('GHG energy - GHG Emissions (M 1'!F46*1000000)/('Population Total - Country Popu'!G46*1000)</f>
        <v>6.7370322580645166</v>
      </c>
      <c r="G46" s="32">
        <f>('GHG energy - GHG Emissions (M 1'!G46*1000000)/('Population Total - Country Popu'!H46*1000)</f>
        <v>6.2909380116959062</v>
      </c>
      <c r="H46" s="32">
        <f>('GHG energy - GHG Emissions (M 1'!H46*1000000)/('Population Total - Country Popu'!I46*1000)</f>
        <v>6.7949782359679265</v>
      </c>
      <c r="I46" s="32">
        <f>('GHG energy - GHG Emissions (M 1'!I46*1000000)/('Population Total - Country Popu'!J46*1000)</f>
        <v>6.5713490460157136</v>
      </c>
      <c r="J46" s="32">
        <f>('GHG energy - GHG Emissions (M 1'!J46*1000000)/('Population Total - Country Popu'!K46*1000)</f>
        <v>7.0495682819383267</v>
      </c>
      <c r="K46" s="32">
        <f>('GHG energy - GHG Emissions (M 1'!K46*1000000)/('Population Total - Country Popu'!L46*1000)</f>
        <v>6.8883200000000011</v>
      </c>
      <c r="L46" s="32">
        <f>('GHG energy - GHG Emissions (M 1'!L46*1000000)/('Population Total - Country Popu'!M46*1000)</f>
        <v>7.3435418875927887</v>
      </c>
      <c r="M46" s="32">
        <f>('GHG energy - GHG Emissions (M 1'!M46*1000000)/('Population Total - Country Popu'!N46*1000)</f>
        <v>7.1183017689906345</v>
      </c>
      <c r="N46" s="32">
        <f>('GHG energy - GHG Emissions (M 1'!N46*1000000)/('Population Total - Country Popu'!O46*1000)</f>
        <v>7.1597551020408163</v>
      </c>
      <c r="O46" s="32">
        <f>('GHG energy - GHG Emissions (M 1'!O46*1000000)/('Population Total - Country Popu'!P46*1000)</f>
        <v>7.7575470941883768</v>
      </c>
      <c r="P46" s="32">
        <f>('GHG energy - GHG Emissions (M 1'!P46*1000000)/('Population Total - Country Popu'!Q46*1000)</f>
        <v>7.21259842519685</v>
      </c>
      <c r="Q46" s="32">
        <f>('GHG energy - GHG Emissions (M 1'!Q46*1000000)/('Population Total - Country Popu'!R46*1000)</f>
        <v>7.2570609874152945</v>
      </c>
      <c r="R46" s="32">
        <f>('GHG energy - GHG Emissions (M 1'!R46*1000000)/('Population Total - Country Popu'!S46*1000)</f>
        <v>7.4258931297709934</v>
      </c>
      <c r="S46" s="32">
        <f>('GHG energy - GHG Emissions (M 1'!S46*1000000)/('Population Total - Country Popu'!T46*1000)</f>
        <v>7.7037064910630288</v>
      </c>
      <c r="T46" s="32">
        <f>('GHG energy - GHG Emissions (M 1'!T46*1000000)/('Population Total - Country Popu'!U46*1000)</f>
        <v>7.9573779015784583</v>
      </c>
      <c r="U46" s="32">
        <f>('GHG energy - GHG Emissions (M 1'!U46*1000000)/('Population Total - Country Popu'!V46*1000)</f>
        <v>7.4287516040329988</v>
      </c>
      <c r="V46" s="32">
        <f>('GHG energy - GHG Emissions (M 1'!V46*1000000)/('Population Total - Country Popu'!W46*1000)</f>
        <v>6.9762028985507243</v>
      </c>
      <c r="W46" s="32">
        <f>('GHG energy - GHG Emissions (M 1'!W46*1000000)/('Population Total - Country Popu'!X46*1000)</f>
        <v>6.6424350940017902</v>
      </c>
      <c r="X46" s="32">
        <f>('GHG energy - GHG Emissions (M 1'!X46*1000000)/('Population Total - Country Popu'!Y46*1000)</f>
        <v>6.1239751992914089</v>
      </c>
      <c r="Y46" s="32">
        <f>('GHG energy - GHG Emissions (M 1'!Y46*1000000)/('Population Total - Country Popu'!Z46*1000)</f>
        <v>5.20859596844873</v>
      </c>
      <c r="Z46" s="32">
        <f>('GHG energy - GHG Emissions (M 1'!Z46*1000000)/('Population Total - Country Popu'!AA46*1000)</f>
        <v>5.1851833537141649</v>
      </c>
      <c r="AA46" s="32">
        <f>('GHG energy - GHG Emissions (M 1'!AA46*1000000)/('Population Total - Country Popu'!AB46*1000)</f>
        <v>5.1669343834524168</v>
      </c>
      <c r="AB46" s="33"/>
      <c r="AC46" s="23">
        <f t="shared" si="1"/>
        <v>-9.3365165039329803E-2</v>
      </c>
      <c r="AD46" s="33"/>
    </row>
    <row r="47" spans="1:30" ht="22.25" customHeight="1" x14ac:dyDescent="0.2">
      <c r="A47" s="16" t="s">
        <v>46</v>
      </c>
      <c r="B47" s="125">
        <f>('GHG energy - GHG Emissions (M 1'!B47*1000000)/('Population Total - Country Popu'!C47*1000)</f>
        <v>3.1447698359987184</v>
      </c>
      <c r="C47" s="126">
        <f>('GHG energy - GHG Emissions (M 1'!C47*1000000)/('Population Total - Country Popu'!D47*1000)</f>
        <v>3.0546134747442997</v>
      </c>
      <c r="D47" s="126">
        <f>('GHG energy - GHG Emissions (M 1'!D47*1000000)/('Population Total - Country Popu'!E47*1000)</f>
        <v>2.8662267115600453</v>
      </c>
      <c r="E47" s="126">
        <f>('GHG energy - GHG Emissions (M 1'!E47*1000000)/('Population Total - Country Popu'!F47*1000)</f>
        <v>1.8930317913573196</v>
      </c>
      <c r="F47" s="126">
        <f>('GHG energy - GHG Emissions (M 1'!F47*1000000)/('Population Total - Country Popu'!G47*1000)</f>
        <v>1.1789325058184639</v>
      </c>
      <c r="G47" s="126">
        <f>('GHG energy - GHG Emissions (M 1'!G47*1000000)/('Population Total - Country Popu'!H47*1000)</f>
        <v>0.45411328202091966</v>
      </c>
      <c r="H47" s="126">
        <f>('GHG energy - GHG Emissions (M 1'!H47*1000000)/('Population Total - Country Popu'!I47*1000)</f>
        <v>0.81430380761523047</v>
      </c>
      <c r="I47" s="126">
        <f>('GHG energy - GHG Emissions (M 1'!I47*1000000)/('Population Total - Country Popu'!J47*1000)</f>
        <v>0.90073953677366925</v>
      </c>
      <c r="J47" s="126">
        <f>('GHG energy - GHG Emissions (M 1'!J47*1000000)/('Population Total - Country Popu'!K47*1000)</f>
        <v>1.0196199095022624</v>
      </c>
      <c r="K47" s="126">
        <f>('GHG energy - GHG Emissions (M 1'!K47*1000000)/('Population Total - Country Popu'!L47*1000)</f>
        <v>0.90398500936914428</v>
      </c>
      <c r="L47" s="126">
        <f>('GHG energy - GHG Emissions (M 1'!L47*1000000)/('Population Total - Country Popu'!M47*1000)</f>
        <v>0.95538954468802717</v>
      </c>
      <c r="M47" s="126">
        <f>('GHG energy - GHG Emissions (M 1'!M47*1000000)/('Population Total - Country Popu'!N47*1000)</f>
        <v>0.80448355403673644</v>
      </c>
      <c r="N47" s="126">
        <f>('GHG energy - GHG Emissions (M 1'!N47*1000000)/('Population Total - Country Popu'!O47*1000)</f>
        <v>0.73248290783210734</v>
      </c>
      <c r="O47" s="126">
        <f>('GHG energy - GHG Emissions (M 1'!O47*1000000)/('Population Total - Country Popu'!P47*1000)</f>
        <v>0.82590492880613364</v>
      </c>
      <c r="P47" s="126">
        <f>('GHG energy - GHG Emissions (M 1'!P47*1000000)/('Population Total - Country Popu'!Q47*1000)</f>
        <v>0.95677873754152842</v>
      </c>
      <c r="Q47" s="126">
        <f>('GHG energy - GHG Emissions (M 1'!Q47*1000000)/('Population Total - Country Popu'!R47*1000)</f>
        <v>1.1315414525139664</v>
      </c>
      <c r="R47" s="126">
        <f>('GHG energy - GHG Emissions (M 1'!R47*1000000)/('Population Total - Country Popu'!S47*1000)</f>
        <v>1.3820350877192982</v>
      </c>
      <c r="S47" s="126">
        <f>('GHG energy - GHG Emissions (M 1'!S47*1000000)/('Population Total - Country Popu'!T47*1000)</f>
        <v>1.4495399909624944</v>
      </c>
      <c r="T47" s="126">
        <f>('GHG energy - GHG Emissions (M 1'!T47*1000000)/('Population Total - Country Popu'!U47*1000)</f>
        <v>1.1698563335599368</v>
      </c>
      <c r="U47" s="126">
        <f>('GHG energy - GHG Emissions (M 1'!U47*1000000)/('Population Total - Country Popu'!V47*1000)</f>
        <v>1.3428838900249944</v>
      </c>
      <c r="V47" s="126">
        <f>('GHG energy - GHG Emissions (M 1'!V47*1000000)/('Population Total - Country Popu'!W47*1000)</f>
        <v>1.2647436773752563</v>
      </c>
      <c r="W47" s="126">
        <f>('GHG energy - GHG Emissions (M 1'!W47*1000000)/('Population Total - Country Popu'!X47*1000)</f>
        <v>1.5723200731595792</v>
      </c>
      <c r="X47" s="126">
        <f>('GHG energy - GHG Emissions (M 1'!X47*1000000)/('Population Total - Country Popu'!Y47*1000)</f>
        <v>1.686549793483249</v>
      </c>
      <c r="Y47" s="126">
        <f>('GHG energy - GHG Emissions (M 1'!Y47*1000000)/('Population Total - Country Popu'!Z47*1000)</f>
        <v>1.7286044690163558</v>
      </c>
      <c r="Z47" s="126">
        <f>('GHG energy - GHG Emissions (M 1'!Z47*1000000)/('Population Total - Country Popu'!AA47*1000)</f>
        <v>1.7129045465825961</v>
      </c>
      <c r="AA47" s="126">
        <f>('GHG energy - GHG Emissions (M 1'!AA47*1000000)/('Population Total - Country Popu'!AB47*1000)</f>
        <v>1.7611611165515295</v>
      </c>
      <c r="AB47" s="19"/>
      <c r="AC47" s="20">
        <f t="shared" si="1"/>
        <v>-0.43997137838476547</v>
      </c>
      <c r="AD47" s="19"/>
    </row>
    <row r="48" spans="1:30" ht="22.25" customHeight="1" x14ac:dyDescent="0.2">
      <c r="A48" s="16" t="s">
        <v>47</v>
      </c>
      <c r="B48" s="127">
        <f>('GHG energy - GHG Emissions (M 1'!B48*1000000)/('Population Total - Country Popu'!C48*1000)</f>
        <v>2.9976280397305635</v>
      </c>
      <c r="C48" s="32">
        <f>('GHG energy - GHG Emissions (M 1'!C48*1000000)/('Population Total - Country Popu'!D48*1000)</f>
        <v>2.63091882287618</v>
      </c>
      <c r="D48" s="32">
        <f>('GHG energy - GHG Emissions (M 1'!D48*1000000)/('Population Total - Country Popu'!E48*1000)</f>
        <v>3.3224323071116628</v>
      </c>
      <c r="E48" s="32">
        <f>('GHG energy - GHG Emissions (M 1'!E48*1000000)/('Population Total - Country Popu'!F48*1000)</f>
        <v>3.4902263124869277</v>
      </c>
      <c r="F48" s="32">
        <f>('GHG energy - GHG Emissions (M 1'!F48*1000000)/('Population Total - Country Popu'!G48*1000)</f>
        <v>3.8001094668558686</v>
      </c>
      <c r="G48" s="32">
        <f>('GHG energy - GHG Emissions (M 1'!G48*1000000)/('Population Total - Country Popu'!H48*1000)</f>
        <v>3.8225220252418604</v>
      </c>
      <c r="H48" s="32">
        <f>('GHG energy - GHG Emissions (M 1'!H48*1000000)/('Population Total - Country Popu'!I48*1000)</f>
        <v>3.3041724318408905</v>
      </c>
      <c r="I48" s="32">
        <f>('GHG energy - GHG Emissions (M 1'!I48*1000000)/('Population Total - Country Popu'!J48*1000)</f>
        <v>3.1461690790080206</v>
      </c>
      <c r="J48" s="32">
        <f>('GHG energy - GHG Emissions (M 1'!J48*1000000)/('Population Total - Country Popu'!K48*1000)</f>
        <v>3.2301203376959848</v>
      </c>
      <c r="K48" s="32">
        <f>('GHG energy - GHG Emissions (M 1'!K48*1000000)/('Population Total - Country Popu'!L48*1000)</f>
        <v>3.1278319691654759</v>
      </c>
      <c r="L48" s="32">
        <f>('GHG energy - GHG Emissions (M 1'!L48*1000000)/('Population Total - Country Popu'!M48*1000)</f>
        <v>3.0413001134406126</v>
      </c>
      <c r="M48" s="32">
        <f>('GHG energy - GHG Emissions (M 1'!M48*1000000)/('Population Total - Country Popu'!N48*1000)</f>
        <v>3.478087531100869</v>
      </c>
      <c r="N48" s="32">
        <f>('GHG energy - GHG Emissions (M 1'!N48*1000000)/('Population Total - Country Popu'!O48*1000)</f>
        <v>3.4546534590696569</v>
      </c>
      <c r="O48" s="32">
        <f>('GHG energy - GHG Emissions (M 1'!O48*1000000)/('Population Total - Country Popu'!P48*1000)</f>
        <v>3.5070520801232665</v>
      </c>
      <c r="P48" s="32">
        <f>('GHG energy - GHG Emissions (M 1'!P48*1000000)/('Population Total - Country Popu'!Q48*1000)</f>
        <v>4.2734761940466379</v>
      </c>
      <c r="Q48" s="32">
        <f>('GHG energy - GHG Emissions (M 1'!Q48*1000000)/('Population Total - Country Popu'!R48*1000)</f>
        <v>4.1432630310114327</v>
      </c>
      <c r="R48" s="32">
        <f>('GHG energy - GHG Emissions (M 1'!R48*1000000)/('Population Total - Country Popu'!S48*1000)</f>
        <v>3.5165992018244014</v>
      </c>
      <c r="S48" s="32">
        <f>('GHG energy - GHG Emissions (M 1'!S48*1000000)/('Population Total - Country Popu'!T48*1000)</f>
        <v>2.160843394453916</v>
      </c>
      <c r="T48" s="32">
        <f>('GHG energy - GHG Emissions (M 1'!T48*1000000)/('Population Total - Country Popu'!U48*1000)</f>
        <v>3.1625187903499832</v>
      </c>
      <c r="U48" s="32">
        <f>('GHG energy - GHG Emissions (M 1'!U48*1000000)/('Population Total - Country Popu'!V48*1000)</f>
        <v>3.4632045884030109</v>
      </c>
      <c r="V48" s="32">
        <f>('GHG energy - GHG Emissions (M 1'!V48*1000000)/('Population Total - Country Popu'!W48*1000)</f>
        <v>3.6206880692461727</v>
      </c>
      <c r="W48" s="32">
        <f>('GHG energy - GHG Emissions (M 1'!W48*1000000)/('Population Total - Country Popu'!X48*1000)</f>
        <v>4.2032940289600154</v>
      </c>
      <c r="X48" s="32">
        <f>('GHG energy - GHG Emissions (M 1'!X48*1000000)/('Population Total - Country Popu'!Y48*1000)</f>
        <v>4.6643397400695576</v>
      </c>
      <c r="Y48" s="32">
        <f>('GHG energy - GHG Emissions (M 1'!Y48*1000000)/('Population Total - Country Popu'!Z48*1000)</f>
        <v>4.9659597808381459</v>
      </c>
      <c r="Z48" s="32">
        <f>('GHG energy - GHG Emissions (M 1'!Z48*1000000)/('Population Total - Country Popu'!AA48*1000)</f>
        <v>4.9077228028624038</v>
      </c>
      <c r="AA48" s="32">
        <f>('GHG energy - GHG Emissions (M 1'!AA48*1000000)/('Population Total - Country Popu'!AB48*1000)</f>
        <v>4.8024573652285456</v>
      </c>
      <c r="AB48" s="19"/>
      <c r="AC48" s="23">
        <f t="shared" si="1"/>
        <v>0.6020858163777405</v>
      </c>
      <c r="AD48" s="19"/>
    </row>
    <row r="49" spans="1:30" ht="22.25" customHeight="1" x14ac:dyDescent="0.2">
      <c r="A49" s="16" t="s">
        <v>48</v>
      </c>
      <c r="B49" s="130">
        <f>('GHG energy - GHG Emissions (M 1'!B49*1000000)/('Population Total - Country Popu'!C49*1000)</f>
        <v>8.0609628806401421</v>
      </c>
      <c r="C49" s="131">
        <f>('GHG energy - GHG Emissions (M 1'!C49*1000000)/('Population Total - Country Popu'!D49*1000)</f>
        <v>7.9113037483843174</v>
      </c>
      <c r="D49" s="131">
        <f>('GHG energy - GHG Emissions (M 1'!D49*1000000)/('Population Total - Country Popu'!E49*1000)</f>
        <v>8.8943657166632004</v>
      </c>
      <c r="E49" s="131">
        <f>('GHG energy - GHG Emissions (M 1'!E49*1000000)/('Population Total - Country Popu'!F49*1000)</f>
        <v>9.0328696349779385</v>
      </c>
      <c r="F49" s="131">
        <f>('GHG energy - GHG Emissions (M 1'!F49*1000000)/('Population Total - Country Popu'!G49*1000)</f>
        <v>9.3650534469403564</v>
      </c>
      <c r="G49" s="131">
        <f>('GHG energy - GHG Emissions (M 1'!G49*1000000)/('Population Total - Country Popu'!H49*1000)</f>
        <v>9.5757389347336854</v>
      </c>
      <c r="H49" s="131">
        <f>('GHG energy - GHG Emissions (M 1'!H49*1000000)/('Population Total - Country Popu'!I49*1000)</f>
        <v>9.6709296390812973</v>
      </c>
      <c r="I49" s="131">
        <f>('GHG energy - GHG Emissions (M 1'!I49*1000000)/('Population Total - Country Popu'!J49*1000)</f>
        <v>9.9175303730017781</v>
      </c>
      <c r="J49" s="131">
        <f>('GHG energy - GHG Emissions (M 1'!J49*1000000)/('Population Total - Country Popu'!K49*1000)</f>
        <v>9.8973768216516316</v>
      </c>
      <c r="K49" s="131">
        <f>('GHG energy - GHG Emissions (M 1'!K49*1000000)/('Population Total - Country Popu'!L49*1000)</f>
        <v>9.4464152096418275</v>
      </c>
      <c r="L49" s="131">
        <f>('GHG energy - GHG Emissions (M 1'!L49*1000000)/('Population Total - Country Popu'!M49*1000)</f>
        <v>10.011724642500832</v>
      </c>
      <c r="M49" s="131">
        <f>('GHG energy - GHG Emissions (M 1'!M49*1000000)/('Population Total - Country Popu'!N49*1000)</f>
        <v>10.366191190864601</v>
      </c>
      <c r="N49" s="131">
        <f>('GHG energy - GHG Emissions (M 1'!N49*1000000)/('Population Total - Country Popu'!O49*1000)</f>
        <v>9.5790197146978695</v>
      </c>
      <c r="O49" s="131">
        <f>('GHG energy - GHG Emissions (M 1'!O49*1000000)/('Population Total - Country Popu'!P49*1000)</f>
        <v>9.8972436604189618</v>
      </c>
      <c r="P49" s="131">
        <f>('GHG energy - GHG Emissions (M 1'!P49*1000000)/('Population Total - Country Popu'!Q49*1000)</f>
        <v>9.1175139146567723</v>
      </c>
      <c r="Q49" s="131">
        <f>('GHG energy - GHG Emissions (M 1'!Q49*1000000)/('Population Total - Country Popu'!R49*1000)</f>
        <v>8.6168358570563299</v>
      </c>
      <c r="R49" s="131">
        <f>('GHG energy - GHG Emissions (M 1'!R49*1000000)/('Population Total - Country Popu'!S49*1000)</f>
        <v>9.2350797455244873</v>
      </c>
      <c r="S49" s="131">
        <f>('GHG energy - GHG Emissions (M 1'!S49*1000000)/('Population Total - Country Popu'!T49*1000)</f>
        <v>9.0939105339105346</v>
      </c>
      <c r="T49" s="131">
        <f>('GHG energy - GHG Emissions (M 1'!T49*1000000)/('Population Total - Country Popu'!U49*1000)</f>
        <v>9.597442521457717</v>
      </c>
      <c r="U49" s="131">
        <f>('GHG energy - GHG Emissions (M 1'!U49*1000000)/('Population Total - Country Popu'!V49*1000)</f>
        <v>8.8557580423425915</v>
      </c>
      <c r="V49" s="131">
        <f>('GHG energy - GHG Emissions (M 1'!V49*1000000)/('Population Total - Country Popu'!W49*1000)</f>
        <v>9.2755493261455531</v>
      </c>
      <c r="W49" s="131">
        <f>('GHG energy - GHG Emissions (M 1'!W49*1000000)/('Population Total - Country Popu'!X49*1000)</f>
        <v>9.158542561654734</v>
      </c>
      <c r="X49" s="131">
        <f>('GHG energy - GHG Emissions (M 1'!X49*1000000)/('Population Total - Country Popu'!Y49*1000)</f>
        <v>9.8727639979068549</v>
      </c>
      <c r="Y49" s="131">
        <f>('GHG energy - GHG Emissions (M 1'!Y49*1000000)/('Population Total - Country Popu'!Z49*1000)</f>
        <v>9.1834537695590353</v>
      </c>
      <c r="Z49" s="131">
        <f>('GHG energy - GHG Emissions (M 1'!Z49*1000000)/('Population Total - Country Popu'!AA49*1000)</f>
        <v>8.7988994712712785</v>
      </c>
      <c r="AA49" s="131">
        <f>('GHG energy - GHG Emissions (M 1'!AA49*1000000)/('Population Total - Country Popu'!AB49*1000)</f>
        <v>9.0579415317115473</v>
      </c>
      <c r="AB49" s="19"/>
      <c r="AC49" s="20">
        <f t="shared" si="1"/>
        <v>0.12367984641956725</v>
      </c>
      <c r="AD49" s="19"/>
    </row>
    <row r="50" spans="1:30" ht="22.25" customHeight="1" x14ac:dyDescent="0.2">
      <c r="A50" s="16" t="s">
        <v>49</v>
      </c>
      <c r="B50" s="127">
        <f>('GHG energy - GHG Emissions (M 1'!B50*1000000)/('Population Total - Country Popu'!C50*1000)</f>
        <v>3.0955235259082787</v>
      </c>
      <c r="C50" s="32">
        <f>('GHG energy - GHG Emissions (M 1'!C50*1000000)/('Population Total - Country Popu'!D50*1000)</f>
        <v>2.7671588468061055</v>
      </c>
      <c r="D50" s="32">
        <f>('GHG energy - GHG Emissions (M 1'!D50*1000000)/('Population Total - Country Popu'!E50*1000)</f>
        <v>3.2744002137323003</v>
      </c>
      <c r="E50" s="32">
        <f>('GHG energy - GHG Emissions (M 1'!E50*1000000)/('Population Total - Country Popu'!F50*1000)</f>
        <v>3.0564206268958545</v>
      </c>
      <c r="F50" s="32">
        <f>('GHG energy - GHG Emissions (M 1'!F50*1000000)/('Population Total - Country Popu'!G50*1000)</f>
        <v>3.2794299470389987</v>
      </c>
      <c r="G50" s="32">
        <f>('GHG energy - GHG Emissions (M 1'!G50*1000000)/('Population Total - Country Popu'!H50*1000)</f>
        <v>3.1356037037037043</v>
      </c>
      <c r="H50" s="32">
        <f>('GHG energy - GHG Emissions (M 1'!H50*1000000)/('Population Total - Country Popu'!I50*1000)</f>
        <v>3.1849058638508199</v>
      </c>
      <c r="I50" s="32">
        <f>('GHG energy - GHG Emissions (M 1'!I50*1000000)/('Population Total - Country Popu'!J50*1000)</f>
        <v>3.1649490333919155</v>
      </c>
      <c r="J50" s="32">
        <f>('GHG energy - GHG Emissions (M 1'!J50*1000000)/('Population Total - Country Popu'!K50*1000)</f>
        <v>3.137858777801771</v>
      </c>
      <c r="K50" s="32">
        <f>('GHG energy - GHG Emissions (M 1'!K50*1000000)/('Population Total - Country Popu'!L50*1000)</f>
        <v>3.0979084911683339</v>
      </c>
      <c r="L50" s="32">
        <f>('GHG energy - GHG Emissions (M 1'!L50*1000000)/('Population Total - Country Popu'!M50*1000)</f>
        <v>3.250483742395637</v>
      </c>
      <c r="M50" s="32">
        <f>('GHG energy - GHG Emissions (M 1'!M50*1000000)/('Population Total - Country Popu'!N50*1000)</f>
        <v>3.30707259565667</v>
      </c>
      <c r="N50" s="32">
        <f>('GHG energy - GHG Emissions (M 1'!N50*1000000)/('Population Total - Country Popu'!O50*1000)</f>
        <v>3.4413053232714663</v>
      </c>
      <c r="O50" s="32">
        <f>('GHG energy - GHG Emissions (M 1'!O50*1000000)/('Population Total - Country Popu'!P50*1000)</f>
        <v>3.5022664526484752</v>
      </c>
      <c r="P50" s="32">
        <f>('GHG energy - GHG Emissions (M 1'!P50*1000000)/('Population Total - Country Popu'!Q50*1000)</f>
        <v>3.7755318146111549</v>
      </c>
      <c r="Q50" s="32">
        <f>('GHG energy - GHG Emissions (M 1'!Q50*1000000)/('Population Total - Country Popu'!R50*1000)</f>
        <v>4.0164825348348918</v>
      </c>
      <c r="R50" s="32">
        <f>('GHG energy - GHG Emissions (M 1'!R50*1000000)/('Population Total - Country Popu'!S50*1000)</f>
        <v>3.8873899428992447</v>
      </c>
      <c r="S50" s="32">
        <f>('GHG energy - GHG Emissions (M 1'!S50*1000000)/('Population Total - Country Popu'!T50*1000)</f>
        <v>3.8926760961810474</v>
      </c>
      <c r="T50" s="32">
        <f>('GHG energy - GHG Emissions (M 1'!T50*1000000)/('Population Total - Country Popu'!U50*1000)</f>
        <v>3.6088323464726786</v>
      </c>
      <c r="U50" s="32">
        <f>('GHG energy - GHG Emissions (M 1'!U50*1000000)/('Population Total - Country Popu'!V50*1000)</f>
        <v>3.5389225044491184</v>
      </c>
      <c r="V50" s="32">
        <f>('GHG energy - GHG Emissions (M 1'!V50*1000000)/('Population Total - Country Popu'!W50*1000)</f>
        <v>3.2785846630518978</v>
      </c>
      <c r="W50" s="32">
        <f>('GHG energy - GHG Emissions (M 1'!W50*1000000)/('Population Total - Country Popu'!X50*1000)</f>
        <v>3.216546724112316</v>
      </c>
      <c r="X50" s="32">
        <f>('GHG energy - GHG Emissions (M 1'!X50*1000000)/('Population Total - Country Popu'!Y50*1000)</f>
        <v>3.5437660151234129</v>
      </c>
      <c r="Y50" s="32">
        <f>('GHG energy - GHG Emissions (M 1'!Y50*1000000)/('Population Total - Country Popu'!Z50*1000)</f>
        <v>3.4076106681330773</v>
      </c>
      <c r="Z50" s="32">
        <f>('GHG energy - GHG Emissions (M 1'!Z50*1000000)/('Population Total - Country Popu'!AA50*1000)</f>
        <v>3.3974640840337726</v>
      </c>
      <c r="AA50" s="32">
        <f>('GHG energy - GHG Emissions (M 1'!AA50*1000000)/('Population Total - Country Popu'!AB50*1000)</f>
        <v>3.3310304093706922</v>
      </c>
      <c r="AB50" s="19"/>
      <c r="AC50" s="23">
        <f t="shared" si="1"/>
        <v>7.6079823490700735E-2</v>
      </c>
      <c r="AD50" s="19"/>
    </row>
    <row r="51" spans="1:30" ht="22.25" customHeight="1" x14ac:dyDescent="0.2">
      <c r="A51" s="16" t="s">
        <v>50</v>
      </c>
      <c r="B51" s="125">
        <f>('GHG energy - GHG Emissions (M 1'!B51*1000000)/('Population Total - Country Popu'!C51*1000)</f>
        <v>23.433592233009708</v>
      </c>
      <c r="C51" s="126">
        <f>('GHG energy - GHG Emissions (M 1'!C51*1000000)/('Population Total - Country Popu'!D51*1000)</f>
        <v>5.0911280000000003</v>
      </c>
      <c r="D51" s="126">
        <f>('GHG energy - GHG Emissions (M 1'!D51*1000000)/('Population Total - Country Popu'!E51*1000)</f>
        <v>11.147089947089947</v>
      </c>
      <c r="E51" s="126">
        <f>('GHG energy - GHG Emissions (M 1'!E51*1000000)/('Population Total - Country Popu'!F51*1000)</f>
        <v>18.901157475838541</v>
      </c>
      <c r="F51" s="126">
        <f>('GHG energy - GHG Emissions (M 1'!F51*1000000)/('Population Total - Country Popu'!G51*1000)</f>
        <v>23.589223300970875</v>
      </c>
      <c r="G51" s="126">
        <f>('GHG energy - GHG Emissions (M 1'!G51*1000000)/('Population Total - Country Popu'!H51*1000)</f>
        <v>34.537704918032787</v>
      </c>
      <c r="H51" s="126">
        <f>('GHG energy - GHG Emissions (M 1'!H51*1000000)/('Population Total - Country Popu'!I51*1000)</f>
        <v>31.61673690851735</v>
      </c>
      <c r="I51" s="126">
        <f>('GHG energy - GHG Emissions (M 1'!I51*1000000)/('Population Total - Country Popu'!J51*1000)</f>
        <v>33.542621026894864</v>
      </c>
      <c r="J51" s="126">
        <f>('GHG energy - GHG Emissions (M 1'!J51*1000000)/('Population Total - Country Popu'!K51*1000)</f>
        <v>30.024799070847855</v>
      </c>
      <c r="K51" s="126">
        <f>('GHG energy - GHG Emissions (M 1'!K51*1000000)/('Population Total - Country Popu'!L51*1000)</f>
        <v>29.690895489548954</v>
      </c>
      <c r="L51" s="126">
        <f>('GHG energy - GHG Emissions (M 1'!L51*1000000)/('Population Total - Country Popu'!M51*1000)</f>
        <v>28.077850996852046</v>
      </c>
      <c r="M51" s="126">
        <f>('GHG energy - GHG Emissions (M 1'!M51*1000000)/('Population Total - Country Popu'!N51*1000)</f>
        <v>29.073405350832914</v>
      </c>
      <c r="N51" s="126">
        <f>('GHG energy - GHG Emissions (M 1'!N51*1000000)/('Population Total - Country Popu'!O51*1000)</f>
        <v>28.408523437500001</v>
      </c>
      <c r="O51" s="126">
        <f>('GHG energy - GHG Emissions (M 1'!O51*1000000)/('Population Total - Country Popu'!P51*1000)</f>
        <v>28.295568998109644</v>
      </c>
      <c r="P51" s="126">
        <f>('GHG energy - GHG Emissions (M 1'!P51*1000000)/('Population Total - Country Popu'!Q51*1000)</f>
        <v>28.908225865209474</v>
      </c>
      <c r="Q51" s="126">
        <f>('GHG energy - GHG Emissions (M 1'!Q51*1000000)/('Population Total - Country Popu'!R51*1000)</f>
        <v>31.136020905923345</v>
      </c>
      <c r="R51" s="126">
        <f>('GHG energy - GHG Emissions (M 1'!R51*1000000)/('Population Total - Country Popu'!S51*1000)</f>
        <v>30.495940422010765</v>
      </c>
      <c r="S51" s="126">
        <f>('GHG energy - GHG Emissions (M 1'!S51*1000000)/('Population Total - Country Popu'!T51*1000)</f>
        <v>29.422421917808219</v>
      </c>
      <c r="T51" s="126">
        <f>('GHG energy - GHG Emissions (M 1'!T51*1000000)/('Population Total - Country Popu'!U51*1000)</f>
        <v>30.593450777202072</v>
      </c>
      <c r="U51" s="126">
        <f>('GHG energy - GHG Emissions (M 1'!U51*1000000)/('Population Total - Country Popu'!V51*1000)</f>
        <v>30.607898947368422</v>
      </c>
      <c r="V51" s="126">
        <f>('GHG energy - GHG Emissions (M 1'!V51*1000000)/('Population Total - Country Popu'!W51*1000)</f>
        <v>29.930422459893048</v>
      </c>
      <c r="W51" s="126">
        <f>('GHG energy - GHG Emissions (M 1'!W51*1000000)/('Population Total - Country Popu'!X51*1000)</f>
        <v>29.105643520000005</v>
      </c>
      <c r="X51" s="126">
        <f>('GHG energy - GHG Emissions (M 1'!X51*1000000)/('Population Total - Country Popu'!Y51*1000)</f>
        <v>31.096649846153845</v>
      </c>
      <c r="Y51" s="126">
        <f>('GHG energy - GHG Emissions (M 1'!Y51*1000000)/('Population Total - Country Popu'!Z51*1000)</f>
        <v>29.053159988127042</v>
      </c>
      <c r="Z51" s="126">
        <f>('GHG energy - GHG Emissions (M 1'!Z51*1000000)/('Population Total - Country Popu'!AA51*1000)</f>
        <v>28.141842554424503</v>
      </c>
      <c r="AA51" s="126">
        <f>('GHG energy - GHG Emissions (M 1'!AA51*1000000)/('Population Total - Country Popu'!AB51*1000)</f>
        <v>28.356678984631159</v>
      </c>
      <c r="AB51" s="19"/>
      <c r="AC51" s="20">
        <f t="shared" si="1"/>
        <v>0.21008672945527102</v>
      </c>
      <c r="AD51" s="19"/>
    </row>
    <row r="52" spans="1:30" ht="22.25" customHeight="1" x14ac:dyDescent="0.2">
      <c r="A52" s="16" t="s">
        <v>51</v>
      </c>
      <c r="B52" s="127">
        <f>('GHG energy - GHG Emissions (M 1'!B52*1000000)/('Population Total - Country Popu'!C52*1000)</f>
        <v>3.0363891971883095</v>
      </c>
      <c r="C52" s="32">
        <f>('GHG energy - GHG Emissions (M 1'!C52*1000000)/('Population Total - Country Popu'!D52*1000)</f>
        <v>3.078186046511628</v>
      </c>
      <c r="D52" s="32">
        <f>('GHG energy - GHG Emissions (M 1'!D52*1000000)/('Population Total - Country Popu'!E52*1000)</f>
        <v>3.6678951098511701</v>
      </c>
      <c r="E52" s="32">
        <f>('GHG energy - GHG Emissions (M 1'!E52*1000000)/('Population Total - Country Popu'!F52*1000)</f>
        <v>4.0239586349534644</v>
      </c>
      <c r="F52" s="32">
        <f>('GHG energy - GHG Emissions (M 1'!F52*1000000)/('Population Total - Country Popu'!G52*1000)</f>
        <v>4.2662507563025214</v>
      </c>
      <c r="G52" s="32">
        <f>('GHG energy - GHG Emissions (M 1'!G52*1000000)/('Population Total - Country Popu'!H52*1000)</f>
        <v>4.4733900428618529</v>
      </c>
      <c r="H52" s="32">
        <f>('GHG energy - GHG Emissions (M 1'!H52*1000000)/('Population Total - Country Popu'!I52*1000)</f>
        <v>4.4764988603060889</v>
      </c>
      <c r="I52" s="32">
        <f>('GHG energy - GHG Emissions (M 1'!I52*1000000)/('Population Total - Country Popu'!J52*1000)</f>
        <v>5.0547326220497908</v>
      </c>
      <c r="J52" s="32">
        <f>('GHG energy - GHG Emissions (M 1'!J52*1000000)/('Population Total - Country Popu'!K52*1000)</f>
        <v>5.3418625561978166</v>
      </c>
      <c r="K52" s="32">
        <f>('GHG energy - GHG Emissions (M 1'!K52*1000000)/('Population Total - Country Popu'!L52*1000)</f>
        <v>5.2191979727589493</v>
      </c>
      <c r="L52" s="32">
        <f>('GHG energy - GHG Emissions (M 1'!L52*1000000)/('Population Total - Country Popu'!M52*1000)</f>
        <v>4.7094009273570334</v>
      </c>
      <c r="M52" s="32">
        <f>('GHG energy - GHG Emissions (M 1'!M52*1000000)/('Population Total - Country Popu'!N52*1000)</f>
        <v>4.8118642048838609</v>
      </c>
      <c r="N52" s="32">
        <f>('GHG energy - GHG Emissions (M 1'!N52*1000000)/('Population Total - Country Popu'!O52*1000)</f>
        <v>4.5476951080773604</v>
      </c>
      <c r="O52" s="32">
        <f>('GHG energy - GHG Emissions (M 1'!O52*1000000)/('Population Total - Country Popu'!P52*1000)</f>
        <v>4.9230655826558269</v>
      </c>
      <c r="P52" s="32">
        <f>('GHG energy - GHG Emissions (M 1'!P52*1000000)/('Population Total - Country Popu'!Q52*1000)</f>
        <v>4.3551593149974064</v>
      </c>
      <c r="Q52" s="32">
        <f>('GHG energy - GHG Emissions (M 1'!Q52*1000000)/('Population Total - Country Popu'!R52*1000)</f>
        <v>4.0619212440431403</v>
      </c>
      <c r="R52" s="32">
        <f>('GHG energy - GHG Emissions (M 1'!R52*1000000)/('Population Total - Country Popu'!S52*1000)</f>
        <v>3.5409686274509804</v>
      </c>
      <c r="S52" s="32">
        <f>('GHG energy - GHG Emissions (M 1'!S52*1000000)/('Population Total - Country Popu'!T52*1000)</f>
        <v>3.2542338164251206</v>
      </c>
      <c r="T52" s="32">
        <f>('GHG energy - GHG Emissions (M 1'!T52*1000000)/('Population Total - Country Popu'!U52*1000)</f>
        <v>4.1130281892021019</v>
      </c>
      <c r="U52" s="32">
        <f>('GHG energy - GHG Emissions (M 1'!U52*1000000)/('Population Total - Country Popu'!V52*1000)</f>
        <v>4.9123654344243004</v>
      </c>
      <c r="V52" s="32">
        <f>('GHG energy - GHG Emissions (M 1'!V52*1000000)/('Population Total - Country Popu'!W52*1000)</f>
        <v>4.6160829302004149</v>
      </c>
      <c r="W52" s="32">
        <f>('GHG energy - GHG Emissions (M 1'!W52*1000000)/('Population Total - Country Popu'!X52*1000)</f>
        <v>4.5632264403751677</v>
      </c>
      <c r="X52" s="32">
        <f>('GHG energy - GHG Emissions (M 1'!X52*1000000)/('Population Total - Country Popu'!Y52*1000)</f>
        <v>4.8679870884441581</v>
      </c>
      <c r="Y52" s="32">
        <f>('GHG energy - GHG Emissions (M 1'!Y52*1000000)/('Population Total - Country Popu'!Z52*1000)</f>
        <v>4.679160514309415</v>
      </c>
      <c r="Z52" s="32">
        <f>('GHG energy - GHG Emissions (M 1'!Z52*1000000)/('Population Total - Country Popu'!AA52*1000)</f>
        <v>4.6708070461206992</v>
      </c>
      <c r="AA52" s="32">
        <f>('GHG energy - GHG Emissions (M 1'!AA52*1000000)/('Population Total - Country Popu'!AB52*1000)</f>
        <v>4.5897416595677356</v>
      </c>
      <c r="AB52" s="19"/>
      <c r="AC52" s="23">
        <f t="shared" si="1"/>
        <v>0.51157883970138862</v>
      </c>
      <c r="AD52" s="19"/>
    </row>
    <row r="53" spans="1:30" ht="22.25" customHeight="1" x14ac:dyDescent="0.2">
      <c r="A53" s="16" t="s">
        <v>52</v>
      </c>
      <c r="B53" s="125">
        <f>('GHG energy - GHG Emissions (M 1'!B53*1000000)/('Population Total - Country Popu'!C53*1000)</f>
        <v>6.2854806629834252</v>
      </c>
      <c r="C53" s="126">
        <f>('GHG energy - GHG Emissions (M 1'!C53*1000000)/('Population Total - Country Popu'!D53*1000)</f>
        <v>6.239490716180371</v>
      </c>
      <c r="D53" s="126">
        <f>('GHG energy - GHG Emissions (M 1'!D53*1000000)/('Population Total - Country Popu'!E53*1000)</f>
        <v>6.138970498474059</v>
      </c>
      <c r="E53" s="126">
        <f>('GHG energy - GHG Emissions (M 1'!E53*1000000)/('Population Total - Country Popu'!F53*1000)</f>
        <v>6.5787084148727981</v>
      </c>
      <c r="F53" s="126">
        <f>('GHG energy - GHG Emissions (M 1'!F53*1000000)/('Population Total - Country Popu'!G53*1000)</f>
        <v>7.2515580844001901</v>
      </c>
      <c r="G53" s="126">
        <f>('GHG energy - GHG Emissions (M 1'!G53*1000000)/('Population Total - Country Popu'!H53*1000)</f>
        <v>7.3705058004640369</v>
      </c>
      <c r="H53" s="126">
        <f>('GHG energy - GHG Emissions (M 1'!H53*1000000)/('Population Total - Country Popu'!I53*1000)</f>
        <v>6.9356691176470591</v>
      </c>
      <c r="I53" s="126">
        <f>('GHG energy - GHG Emissions (M 1'!I53*1000000)/('Population Total - Country Popu'!J53*1000)</f>
        <v>7.1042571166207527</v>
      </c>
      <c r="J53" s="126">
        <f>('GHG energy - GHG Emissions (M 1'!J53*1000000)/('Population Total - Country Popu'!K53*1000)</f>
        <v>7.621660064486413</v>
      </c>
      <c r="K53" s="126">
        <f>('GHG energy - GHG Emissions (M 1'!K53*1000000)/('Population Total - Country Popu'!L53*1000)</f>
        <v>9.5260626151012886</v>
      </c>
      <c r="L53" s="126">
        <f>('GHG energy - GHG Emissions (M 1'!L53*1000000)/('Population Total - Country Popu'!M53*1000)</f>
        <v>9.9761714546283624</v>
      </c>
      <c r="M53" s="126">
        <f>('GHG energy - GHG Emissions (M 1'!M53*1000000)/('Population Total - Country Popu'!N53*1000)</f>
        <v>9.0528128628852169</v>
      </c>
      <c r="N53" s="126">
        <f>('GHG energy - GHG Emissions (M 1'!N53*1000000)/('Population Total - Country Popu'!O53*1000)</f>
        <v>11.02692547660312</v>
      </c>
      <c r="O53" s="126">
        <f>('GHG energy - GHG Emissions (M 1'!O53*1000000)/('Population Total - Country Popu'!P53*1000)</f>
        <v>13.547137714524906</v>
      </c>
      <c r="P53" s="126">
        <f>('GHG energy - GHG Emissions (M 1'!P53*1000000)/('Population Total - Country Popu'!Q53*1000)</f>
        <v>11.348883116883119</v>
      </c>
      <c r="Q53" s="126">
        <f>('GHG energy - GHG Emissions (M 1'!Q53*1000000)/('Population Total - Country Popu'!R53*1000)</f>
        <v>11.843349722442507</v>
      </c>
      <c r="R53" s="126">
        <f>('GHG energy - GHG Emissions (M 1'!R53*1000000)/('Population Total - Country Popu'!S53*1000)</f>
        <v>15.487749510763212</v>
      </c>
      <c r="S53" s="126">
        <f>('GHG energy - GHG Emissions (M 1'!S53*1000000)/('Population Total - Country Popu'!T53*1000)</f>
        <v>16.988414007782104</v>
      </c>
      <c r="T53" s="126">
        <f>('GHG energy - GHG Emissions (M 1'!T53*1000000)/('Population Total - Country Popu'!U53*1000)</f>
        <v>16.449862760215886</v>
      </c>
      <c r="U53" s="126">
        <f>('GHG energy - GHG Emissions (M 1'!U53*1000000)/('Population Total - Country Popu'!V53*1000)</f>
        <v>16.543723619977467</v>
      </c>
      <c r="V53" s="126">
        <f>('GHG energy - GHG Emissions (M 1'!V53*1000000)/('Population Total - Country Popu'!W53*1000)</f>
        <v>17.956606493043168</v>
      </c>
      <c r="W53" s="126">
        <f>('GHG energy - GHG Emissions (M 1'!W53*1000000)/('Population Total - Country Popu'!X53*1000)</f>
        <v>18.568304132231404</v>
      </c>
      <c r="X53" s="126">
        <f>('GHG energy - GHG Emissions (M 1'!X53*1000000)/('Population Total - Country Popu'!Y53*1000)</f>
        <v>17.850114665057333</v>
      </c>
      <c r="Y53" s="126">
        <f>('GHG energy - GHG Emissions (M 1'!Y53*1000000)/('Population Total - Country Popu'!Z53*1000)</f>
        <v>16.832004405286344</v>
      </c>
      <c r="Z53" s="126">
        <f>('GHG energy - GHG Emissions (M 1'!Z53*1000000)/('Population Total - Country Popu'!AA53*1000)</f>
        <v>15.252050171492794</v>
      </c>
      <c r="AA53" s="126">
        <f>('GHG energy - GHG Emissions (M 1'!AA53*1000000)/('Population Total - Country Popu'!AB53*1000)</f>
        <v>15.215961728172161</v>
      </c>
      <c r="AB53" s="19"/>
      <c r="AC53" s="20">
        <f t="shared" si="1"/>
        <v>1.4208111589273194</v>
      </c>
      <c r="AD53" s="19"/>
    </row>
    <row r="54" spans="1:30" ht="22.25" customHeight="1" x14ac:dyDescent="0.2">
      <c r="A54" s="16" t="s">
        <v>53</v>
      </c>
      <c r="B54" s="127">
        <f>('GHG energy - GHG Emissions (M 1'!B54*1000000)/('Population Total - Country Popu'!C54*1000)</f>
        <v>24.664788259958073</v>
      </c>
      <c r="C54" s="32">
        <f>('GHG energy - GHG Emissions (M 1'!C54*1000000)/('Population Total - Country Popu'!D54*1000)</f>
        <v>36.413360824742277</v>
      </c>
      <c r="D54" s="32">
        <f>('GHG energy - GHG Emissions (M 1'!D54*1000000)/('Population Total - Country Popu'!E54*1000)</f>
        <v>54.653420408163264</v>
      </c>
      <c r="E54" s="32">
        <f>('GHG energy - GHG Emissions (M 1'!E54*1000000)/('Population Total - Country Popu'!F54*1000)</f>
        <v>62.392260162601623</v>
      </c>
      <c r="F54" s="32">
        <f>('GHG energy - GHG Emissions (M 1'!F54*1000000)/('Population Total - Country Popu'!G54*1000)</f>
        <v>61.007450505050514</v>
      </c>
      <c r="G54" s="32">
        <f>('GHG energy - GHG Emissions (M 1'!G54*1000000)/('Population Total - Country Popu'!H54*1000)</f>
        <v>63.399632734530947</v>
      </c>
      <c r="H54" s="32">
        <f>('GHG energy - GHG Emissions (M 1'!H54*1000000)/('Population Total - Country Popu'!I54*1000)</f>
        <v>63.032249999999998</v>
      </c>
      <c r="I54" s="32">
        <f>('GHG energy - GHG Emissions (M 1'!I54*1000000)/('Population Total - Country Popu'!J54*1000)</f>
        <v>70.821172022684308</v>
      </c>
      <c r="J54" s="32">
        <f>('GHG energy - GHG Emissions (M 1'!J54*1000000)/('Population Total - Country Popu'!K54*1000)</f>
        <v>58.863825454545456</v>
      </c>
      <c r="K54" s="32">
        <f>('GHG energy - GHG Emissions (M 1'!K54*1000000)/('Population Total - Country Popu'!L54*1000)</f>
        <v>54.863916083916081</v>
      </c>
      <c r="L54" s="32">
        <f>('GHG energy - GHG Emissions (M 1'!L54*1000000)/('Population Total - Country Popu'!M54*1000)</f>
        <v>58.420444444444456</v>
      </c>
      <c r="M54" s="32">
        <f>('GHG energy - GHG Emissions (M 1'!M54*1000000)/('Population Total - Country Popu'!N54*1000)</f>
        <v>67.586431372549015</v>
      </c>
      <c r="N54" s="32">
        <f>('GHG energy - GHG Emissions (M 1'!N54*1000000)/('Population Total - Country Popu'!O54*1000)</f>
        <v>64.87606349206348</v>
      </c>
      <c r="O54" s="32">
        <f>('GHG energy - GHG Emissions (M 1'!O54*1000000)/('Population Total - Country Popu'!P54*1000)</f>
        <v>62.859806060606068</v>
      </c>
      <c r="P54" s="32">
        <f>('GHG energy - GHG Emissions (M 1'!P54*1000000)/('Population Total - Country Popu'!Q54*1000)</f>
        <v>59.59597777777779</v>
      </c>
      <c r="Q54" s="32">
        <f>('GHG energy - GHG Emissions (M 1'!Q54*1000000)/('Population Total - Country Popu'!R54*1000)</f>
        <v>62.015766138855064</v>
      </c>
      <c r="R54" s="32">
        <f>('GHG energy - GHG Emissions (M 1'!R54*1000000)/('Population Total - Country Popu'!S54*1000)</f>
        <v>65.520495867768588</v>
      </c>
      <c r="S54" s="32">
        <f>('GHG energy - GHG Emissions (M 1'!S54*1000000)/('Population Total - Country Popu'!T54*1000)</f>
        <v>54.88366666666667</v>
      </c>
      <c r="T54" s="32">
        <f>('GHG energy - GHG Emissions (M 1'!T54*1000000)/('Population Total - Country Popu'!U54*1000)</f>
        <v>47.67513760117734</v>
      </c>
      <c r="U54" s="32">
        <f>('GHG energy - GHG Emissions (M 1'!U54*1000000)/('Population Total - Country Popu'!V54*1000)</f>
        <v>44.223355498721226</v>
      </c>
      <c r="V54" s="32">
        <f>('GHG energy - GHG Emissions (M 1'!V54*1000000)/('Population Total - Country Popu'!W54*1000)</f>
        <v>41.461824</v>
      </c>
      <c r="W54" s="32">
        <f>('GHG energy - GHG Emissions (M 1'!W54*1000000)/('Population Total - Country Popu'!X54*1000)</f>
        <v>42.056431187859758</v>
      </c>
      <c r="X54" s="32">
        <f>('GHG energy - GHG Emissions (M 1'!X54*1000000)/('Population Total - Country Popu'!Y54*1000)</f>
        <v>45.854486591906387</v>
      </c>
      <c r="Y54" s="32">
        <f>('GHG energy - GHG Emissions (M 1'!Y54*1000000)/('Population Total - Country Popu'!Z54*1000)</f>
        <v>39.167129552789312</v>
      </c>
      <c r="Z54" s="32">
        <f>('GHG energy - GHG Emissions (M 1'!Z54*1000000)/('Population Total - Country Popu'!AA54*1000)</f>
        <v>35.656755955476484</v>
      </c>
      <c r="AA54" s="32">
        <f>('GHG energy - GHG Emissions (M 1'!AA54*1000000)/('Population Total - Country Popu'!AB54*1000)</f>
        <v>38.626166624204174</v>
      </c>
      <c r="AB54" s="19"/>
      <c r="AC54" s="23">
        <f t="shared" si="1"/>
        <v>0.56604493081789931</v>
      </c>
      <c r="AD54" s="19"/>
    </row>
    <row r="55" spans="1:30" ht="22.25" customHeight="1" x14ac:dyDescent="0.2">
      <c r="A55" s="16" t="s">
        <v>54</v>
      </c>
      <c r="B55" s="125">
        <f>('GHG energy - GHG Emissions (M 1'!B55*1000000)/('Population Total - Country Popu'!C55*1000)</f>
        <v>13.437605825003088</v>
      </c>
      <c r="C55" s="126">
        <f>('GHG energy - GHG Emissions (M 1'!C55*1000000)/('Population Total - Country Popu'!D55*1000)</f>
        <v>15.982613142174433</v>
      </c>
      <c r="D55" s="126">
        <f>('GHG energy - GHG Emissions (M 1'!D55*1000000)/('Population Total - Country Popu'!E55*1000)</f>
        <v>16.525777571825763</v>
      </c>
      <c r="E55" s="126">
        <f>('GHG energy - GHG Emissions (M 1'!E55*1000000)/('Population Total - Country Popu'!F55*1000)</f>
        <v>17.657475841874085</v>
      </c>
      <c r="F55" s="126">
        <f>('GHG energy - GHG Emissions (M 1'!F55*1000000)/('Population Total - Country Popu'!G55*1000)</f>
        <v>16.967922184975546</v>
      </c>
      <c r="G55" s="126">
        <f>('GHG energy - GHG Emissions (M 1'!G55*1000000)/('Population Total - Country Popu'!H55*1000)</f>
        <v>12.713983303710886</v>
      </c>
      <c r="H55" s="126">
        <f>('GHG energy - GHG Emissions (M 1'!H55*1000000)/('Population Total - Country Popu'!I55*1000)</f>
        <v>13.717061120543296</v>
      </c>
      <c r="I55" s="126">
        <f>('GHG energy - GHG Emissions (M 1'!I55*1000000)/('Population Total - Country Popu'!J55*1000)</f>
        <v>11.335313782068097</v>
      </c>
      <c r="J55" s="126">
        <f>('GHG energy - GHG Emissions (M 1'!J55*1000000)/('Population Total - Country Popu'!K55*1000)</f>
        <v>10.761325519887984</v>
      </c>
      <c r="K55" s="126">
        <f>('GHG energy - GHG Emissions (M 1'!K55*1000000)/('Population Total - Country Popu'!L55*1000)</f>
        <v>11.53223505427858</v>
      </c>
      <c r="L55" s="126">
        <f>('GHG energy - GHG Emissions (M 1'!L55*1000000)/('Population Total - Country Popu'!M55*1000)</f>
        <v>14.727843137254903</v>
      </c>
      <c r="M55" s="126">
        <f>('GHG energy - GHG Emissions (M 1'!M55*1000000)/('Population Total - Country Popu'!N55*1000)</f>
        <v>14.214573233773693</v>
      </c>
      <c r="N55" s="126">
        <f>('GHG energy - GHG Emissions (M 1'!N55*1000000)/('Population Total - Country Popu'!O55*1000)</f>
        <v>14.943412050400916</v>
      </c>
      <c r="O55" s="126">
        <f>('GHG energy - GHG Emissions (M 1'!O55*1000000)/('Population Total - Country Popu'!P55*1000)</f>
        <v>14.30967407666725</v>
      </c>
      <c r="P55" s="126">
        <f>('GHG energy - GHG Emissions (M 1'!P55*1000000)/('Population Total - Country Popu'!Q55*1000)</f>
        <v>16.590900625026219</v>
      </c>
      <c r="Q55" s="126">
        <f>('GHG energy - GHG Emissions (M 1'!Q55*1000000)/('Population Total - Country Popu'!R55*1000)</f>
        <v>16.092216767922238</v>
      </c>
      <c r="R55" s="126">
        <f>('GHG energy - GHG Emissions (M 1'!R55*1000000)/('Population Total - Country Popu'!S55*1000)</f>
        <v>17.041816805927795</v>
      </c>
      <c r="S55" s="126">
        <f>('GHG energy - GHG Emissions (M 1'!S55*1000000)/('Population Total - Country Popu'!T55*1000)</f>
        <v>14.950635591912334</v>
      </c>
      <c r="T55" s="126">
        <f>('GHG energy - GHG Emissions (M 1'!T55*1000000)/('Population Total - Country Popu'!U55*1000)</f>
        <v>16.302201319881664</v>
      </c>
      <c r="U55" s="126">
        <f>('GHG energy - GHG Emissions (M 1'!U55*1000000)/('Population Total - Country Popu'!V55*1000)</f>
        <v>17.479615464994776</v>
      </c>
      <c r="V55" s="126">
        <f>('GHG energy - GHG Emissions (M 1'!V55*1000000)/('Population Total - Country Popu'!W55*1000)</f>
        <v>19.081619487856774</v>
      </c>
      <c r="W55" s="126">
        <f>('GHG energy - GHG Emissions (M 1'!W55*1000000)/('Population Total - Country Popu'!X55*1000)</f>
        <v>18.021727541243429</v>
      </c>
      <c r="X55" s="126">
        <f>('GHG energy - GHG Emissions (M 1'!X55*1000000)/('Population Total - Country Popu'!Y55*1000)</f>
        <v>19.992036764705883</v>
      </c>
      <c r="Y55" s="126">
        <f>('GHG energy - GHG Emissions (M 1'!Y55*1000000)/('Population Total - Country Popu'!Z55*1000)</f>
        <v>18.765338235804226</v>
      </c>
      <c r="Z55" s="126">
        <f>('GHG energy - GHG Emissions (M 1'!Z55*1000000)/('Population Total - Country Popu'!AA55*1000)</f>
        <v>19.577381738499803</v>
      </c>
      <c r="AA55" s="126">
        <f>('GHG energy - GHG Emissions (M 1'!AA55*1000000)/('Population Total - Country Popu'!AB55*1000)</f>
        <v>20.086022917463389</v>
      </c>
      <c r="AB55" s="34"/>
      <c r="AC55" s="20">
        <f t="shared" si="1"/>
        <v>0.4947620267361707</v>
      </c>
      <c r="AD55" s="34"/>
    </row>
    <row r="56" spans="1:30" ht="22.25" customHeight="1" x14ac:dyDescent="0.2">
      <c r="A56" s="35" t="s">
        <v>55</v>
      </c>
      <c r="B56" s="127"/>
      <c r="C56" s="32"/>
      <c r="D56" s="32"/>
      <c r="E56" s="32"/>
      <c r="F56" s="32"/>
      <c r="G56" s="32"/>
      <c r="H56" s="32"/>
      <c r="I56" s="32">
        <f>('GHG energy - GHG Emissions (M 1'!I56*1000000)/('Population Total - Country Popu'!J56*1000)</f>
        <v>0.13874894810659186</v>
      </c>
      <c r="J56" s="32">
        <f>('GHG energy - GHG Emissions (M 1'!J56*1000000)/('Population Total - Country Popu'!K56*1000)</f>
        <v>0.20157531029855758</v>
      </c>
      <c r="K56" s="32">
        <f>('GHG energy - GHG Emissions (M 1'!K56*1000000)/('Population Total - Country Popu'!L56*1000)</f>
        <v>0.20920258064516128</v>
      </c>
      <c r="L56" s="32">
        <f>('GHG energy - GHG Emissions (M 1'!L56*1000000)/('Population Total - Country Popu'!M56*1000)</f>
        <v>0.24693416536661467</v>
      </c>
      <c r="M56" s="32">
        <f>('GHG energy - GHG Emissions (M 1'!M56*1000000)/('Population Total - Country Popu'!N56*1000)</f>
        <v>0.40958444714459297</v>
      </c>
      <c r="N56" s="32">
        <f>('GHG energy - GHG Emissions (M 1'!N56*1000000)/('Population Total - Country Popu'!O56*1000)</f>
        <v>0.34309155766944116</v>
      </c>
      <c r="O56" s="32">
        <f>('GHG energy - GHG Emissions (M 1'!O56*1000000)/('Population Total - Country Popu'!P56*1000)</f>
        <v>0.37313568718996198</v>
      </c>
      <c r="P56" s="32">
        <f>('GHG energy - GHG Emissions (M 1'!P56*1000000)/('Population Total - Country Popu'!Q56*1000)</f>
        <v>0.53437707736389695</v>
      </c>
      <c r="Q56" s="32">
        <f>('GHG energy - GHG Emissions (M 1'!Q56*1000000)/('Population Total - Country Popu'!R56*1000)</f>
        <v>0.76985168539325843</v>
      </c>
      <c r="R56" s="32">
        <f>('GHG energy - GHG Emissions (M 1'!R56*1000000)/('Population Total - Country Popu'!S56*1000)</f>
        <v>0.62224567188788127</v>
      </c>
      <c r="S56" s="32">
        <f>('GHG energy - GHG Emissions (M 1'!S56*1000000)/('Population Total - Country Popu'!T56*1000)</f>
        <v>0.62361771812080535</v>
      </c>
      <c r="T56" s="32">
        <f>('GHG energy - GHG Emissions (M 1'!T56*1000000)/('Population Total - Country Popu'!U56*1000)</f>
        <v>0.53741225772655843</v>
      </c>
      <c r="U56" s="32">
        <f>('GHG energy - GHG Emissions (M 1'!U56*1000000)/('Population Total - Country Popu'!V56*1000)</f>
        <v>0.53359223300970871</v>
      </c>
      <c r="V56" s="32">
        <f>('GHG energy - GHG Emissions (M 1'!V56*1000000)/('Population Total - Country Popu'!W56*1000)</f>
        <v>0.50673311736855231</v>
      </c>
      <c r="W56" s="32">
        <f>('GHG energy - GHG Emissions (M 1'!W56*1000000)/('Population Total - Country Popu'!X56*1000)</f>
        <v>0.54594846864365576</v>
      </c>
      <c r="X56" s="32">
        <f>('GHG energy - GHG Emissions (M 1'!X56*1000000)/('Population Total - Country Popu'!Y56*1000)</f>
        <v>0.52107134392036025</v>
      </c>
      <c r="Y56" s="32">
        <f>('GHG energy - GHG Emissions (M 1'!Y56*1000000)/('Population Total - Country Popu'!Z56*1000)</f>
        <v>0.56323624595469257</v>
      </c>
      <c r="Z56" s="32">
        <f>('GHG energy - GHG Emissions (M 1'!Z56*1000000)/('Population Total - Country Popu'!AA56*1000)</f>
        <v>0.56443107051941932</v>
      </c>
      <c r="AA56" s="32">
        <f>('GHG energy - GHG Emissions (M 1'!AA56*1000000)/('Population Total - Country Popu'!AB56*1000)</f>
        <v>0.55091782565682224</v>
      </c>
      <c r="AB56" s="36"/>
      <c r="AC56" s="23">
        <f>(AA56-I56)/I56</f>
        <v>2.9706090256885234</v>
      </c>
      <c r="AD56" s="36"/>
    </row>
    <row r="57" spans="1:30" ht="22.25" customHeight="1" x14ac:dyDescent="0.2">
      <c r="A57" s="35" t="s">
        <v>56</v>
      </c>
      <c r="B57" s="125">
        <f>('GHG energy - GHG Emissions (M 1'!B57*1000000)/('Population Total - Country Popu'!C57*1000)</f>
        <v>2.9978181818181824</v>
      </c>
      <c r="C57" s="126">
        <f>('GHG energy - GHG Emissions (M 1'!C57*1000000)/('Population Total - Country Popu'!D57*1000)</f>
        <v>3.3152654080199726</v>
      </c>
      <c r="D57" s="126">
        <f>('GHG energy - GHG Emissions (M 1'!D57*1000000)/('Population Total - Country Popu'!E57*1000)</f>
        <v>3.2517027600849255</v>
      </c>
      <c r="E57" s="126">
        <f>('GHG energy - GHG Emissions (M 1'!E57*1000000)/('Population Total - Country Popu'!F57*1000)</f>
        <v>3.3641371378013716</v>
      </c>
      <c r="F57" s="126">
        <f>('GHG energy - GHG Emissions (M 1'!F57*1000000)/('Population Total - Country Popu'!G57*1000)</f>
        <v>3.3421586117883262</v>
      </c>
      <c r="G57" s="126">
        <f>('GHG energy - GHG Emissions (M 1'!G57*1000000)/('Population Total - Country Popu'!H57*1000)</f>
        <v>2.9034989538289864</v>
      </c>
      <c r="H57" s="126">
        <f>('GHG energy - GHG Emissions (M 1'!H57*1000000)/('Population Total - Country Popu'!I57*1000)</f>
        <v>2.900438898684389</v>
      </c>
      <c r="I57" s="126">
        <f>('GHG energy - GHG Emissions (M 1'!I57*1000000)/('Population Total - Country Popu'!J57*1000)</f>
        <v>2.6980605181620416</v>
      </c>
      <c r="J57" s="126">
        <f>('GHG energy - GHG Emissions (M 1'!J57*1000000)/('Population Total - Country Popu'!K57*1000)</f>
        <v>3.2219511256494133</v>
      </c>
      <c r="K57" s="126">
        <f>('GHG energy - GHG Emissions (M 1'!K57*1000000)/('Population Total - Country Popu'!L57*1000)</f>
        <v>3.2713958489622406</v>
      </c>
      <c r="L57" s="126">
        <f>('GHG energy - GHG Emissions (M 1'!L57*1000000)/('Population Total - Country Popu'!M57*1000)</f>
        <v>3.11521690794698</v>
      </c>
      <c r="M57" s="126">
        <f>('GHG energy - GHG Emissions (M 1'!M57*1000000)/('Population Total - Country Popu'!N57*1000)</f>
        <v>2.9182999820370039</v>
      </c>
      <c r="N57" s="126">
        <f>('GHG energy - GHG Emissions (M 1'!N57*1000000)/('Population Total - Country Popu'!O57*1000)</f>
        <v>2.2967103265666373</v>
      </c>
      <c r="O57" s="126">
        <f>('GHG energy - GHG Emissions (M 1'!O57*1000000)/('Population Total - Country Popu'!P57*1000)</f>
        <v>3.1350944617874905</v>
      </c>
      <c r="P57" s="126">
        <f>('GHG energy - GHG Emissions (M 1'!P57*1000000)/('Population Total - Country Popu'!Q57*1000)</f>
        <v>2.8887476804706949</v>
      </c>
      <c r="Q57" s="126">
        <f>('GHG energy - GHG Emissions (M 1'!Q57*1000000)/('Population Total - Country Popu'!R57*1000)</f>
        <v>2.7844544503770572</v>
      </c>
      <c r="R57" s="126">
        <f>('GHG energy - GHG Emissions (M 1'!R57*1000000)/('Population Total - Country Popu'!S57*1000)</f>
        <v>2.8470283435256585</v>
      </c>
      <c r="S57" s="126">
        <f>('GHG energy - GHG Emissions (M 1'!S57*1000000)/('Population Total - Country Popu'!T57*1000)</f>
        <v>3.3952080159501055</v>
      </c>
      <c r="T57" s="126">
        <f>('GHG energy - GHG Emissions (M 1'!T57*1000000)/('Population Total - Country Popu'!U57*1000)</f>
        <v>3.3238203086601796</v>
      </c>
      <c r="U57" s="126">
        <f>('GHG energy - GHG Emissions (M 1'!U57*1000000)/('Population Total - Country Popu'!V57*1000)</f>
        <v>2.9330117915557246</v>
      </c>
      <c r="V57" s="126">
        <f>('GHG energy - GHG Emissions (M 1'!V57*1000000)/('Population Total - Country Popu'!W57*1000)</f>
        <v>2.8586448706636327</v>
      </c>
      <c r="W57" s="126">
        <f>('GHG energy - GHG Emissions (M 1'!W57*1000000)/('Population Total - Country Popu'!X57*1000)</f>
        <v>2.6078525041276834</v>
      </c>
      <c r="X57" s="126">
        <f>('GHG energy - GHG Emissions (M 1'!X57*1000000)/('Population Total - Country Popu'!Y57*1000)</f>
        <v>2.0002192782092281</v>
      </c>
      <c r="Y57" s="126">
        <f>('GHG energy - GHG Emissions (M 1'!Y57*1000000)/('Population Total - Country Popu'!Z57*1000)</f>
        <v>1.6456041647639055</v>
      </c>
      <c r="Z57" s="126">
        <f>('GHG energy - GHG Emissions (M 1'!Z57*1000000)/('Population Total - Country Popu'!AA57*1000)</f>
        <v>1.6524803422321257</v>
      </c>
      <c r="AA57" s="126">
        <f>('GHG energy - GHG Emissions (M 1'!AA57*1000000)/('Population Total - Country Popu'!AB57*1000)</f>
        <v>1.6678453355433605</v>
      </c>
      <c r="AB57" s="36"/>
      <c r="AC57" s="20">
        <f>(AA57-B57)/B57</f>
        <v>-0.44364693440753999</v>
      </c>
      <c r="AD57" s="36"/>
    </row>
    <row r="58" spans="1:30" ht="22.25" customHeight="1" x14ac:dyDescent="0.2">
      <c r="A58" s="35" t="s">
        <v>57</v>
      </c>
      <c r="B58" s="127">
        <f>('GHG energy - GHG Emissions (M 1'!B58*1000000)/('Population Total - Country Popu'!C58*1000)</f>
        <v>2.6991251782572467</v>
      </c>
      <c r="C58" s="32">
        <f>('GHG energy - GHG Emissions (M 1'!C58*1000000)/('Population Total - Country Popu'!D58*1000)</f>
        <v>2.7043444118664755</v>
      </c>
      <c r="D58" s="32">
        <f>('GHG energy - GHG Emissions (M 1'!D58*1000000)/('Population Total - Country Popu'!E58*1000)</f>
        <v>2.7408938815730539</v>
      </c>
      <c r="E58" s="32">
        <f>('GHG energy - GHG Emissions (M 1'!E58*1000000)/('Population Total - Country Popu'!F58*1000)</f>
        <v>2.803706522314108</v>
      </c>
      <c r="F58" s="32">
        <f>('GHG energy - GHG Emissions (M 1'!F58*1000000)/('Population Total - Country Popu'!G58*1000)</f>
        <v>2.7202241160849119</v>
      </c>
      <c r="G58" s="32">
        <f>('GHG energy - GHG Emissions (M 1'!G58*1000000)/('Population Total - Country Popu'!H58*1000)</f>
        <v>2.9362337582447631</v>
      </c>
      <c r="H58" s="32">
        <f>('GHG energy - GHG Emissions (M 1'!H58*1000000)/('Population Total - Country Popu'!I58*1000)</f>
        <v>3.1635539256094072</v>
      </c>
      <c r="I58" s="32">
        <f>('GHG energy - GHG Emissions (M 1'!I58*1000000)/('Population Total - Country Popu'!J58*1000)</f>
        <v>3.2858382031405289</v>
      </c>
      <c r="J58" s="32">
        <f>('GHG energy - GHG Emissions (M 1'!J58*1000000)/('Population Total - Country Popu'!K58*1000)</f>
        <v>3.2695588177725581</v>
      </c>
      <c r="K58" s="32">
        <f>('GHG energy - GHG Emissions (M 1'!K58*1000000)/('Population Total - Country Popu'!L58*1000)</f>
        <v>3.1587018829124092</v>
      </c>
      <c r="L58" s="32">
        <f>('GHG energy - GHG Emissions (M 1'!L58*1000000)/('Population Total - Country Popu'!M58*1000)</f>
        <v>3.4187241586728718</v>
      </c>
      <c r="M58" s="32">
        <f>('GHG energy - GHG Emissions (M 1'!M58*1000000)/('Population Total - Country Popu'!N58*1000)</f>
        <v>3.0326602184087363</v>
      </c>
      <c r="N58" s="32">
        <f>('GHG energy - GHG Emissions (M 1'!N58*1000000)/('Population Total - Country Popu'!O58*1000)</f>
        <v>3.1607367352588356</v>
      </c>
      <c r="O58" s="32">
        <f>('GHG energy - GHG Emissions (M 1'!O58*1000000)/('Population Total - Country Popu'!P58*1000)</f>
        <v>3.3113695896144861</v>
      </c>
      <c r="P58" s="32">
        <f>('GHG energy - GHG Emissions (M 1'!P58*1000000)/('Population Total - Country Popu'!Q58*1000)</f>
        <v>3.3694921461269187</v>
      </c>
      <c r="Q58" s="32">
        <f>('GHG energy - GHG Emissions (M 1'!Q58*1000000)/('Population Total - Country Popu'!R58*1000)</f>
        <v>3.5014151720472961</v>
      </c>
      <c r="R58" s="32">
        <f>('GHG energy - GHG Emissions (M 1'!R58*1000000)/('Population Total - Country Popu'!S58*1000)</f>
        <v>3.8090629207588962</v>
      </c>
      <c r="S58" s="32">
        <f>('GHG energy - GHG Emissions (M 1'!S58*1000000)/('Population Total - Country Popu'!T58*1000)</f>
        <v>4.0926274227664505</v>
      </c>
      <c r="T58" s="32">
        <f>('GHG energy - GHG Emissions (M 1'!T58*1000000)/('Population Total - Country Popu'!U58*1000)</f>
        <v>4.0325661986242975</v>
      </c>
      <c r="U58" s="32">
        <f>('GHG energy - GHG Emissions (M 1'!U58*1000000)/('Population Total - Country Popu'!V58*1000)</f>
        <v>3.8968798304347225</v>
      </c>
      <c r="V58" s="32">
        <f>('GHG energy - GHG Emissions (M 1'!V58*1000000)/('Population Total - Country Popu'!W58*1000)</f>
        <v>4.1276251628822545</v>
      </c>
      <c r="W58" s="32">
        <f>('GHG energy - GHG Emissions (M 1'!W58*1000000)/('Population Total - Country Popu'!X58*1000)</f>
        <v>4.3879332594204685</v>
      </c>
      <c r="X58" s="32">
        <f>('GHG energy - GHG Emissions (M 1'!X58*1000000)/('Population Total - Country Popu'!Y58*1000)</f>
        <v>4.4500588942794987</v>
      </c>
      <c r="Y58" s="32">
        <f>('GHG energy - GHG Emissions (M 1'!Y58*1000000)/('Population Total - Country Popu'!Z58*1000)</f>
        <v>4.3130100756675969</v>
      </c>
      <c r="Z58" s="32">
        <f>('GHG energy - GHG Emissions (M 1'!Z58*1000000)/('Population Total - Country Popu'!AA58*1000)</f>
        <v>4.6566933233880157</v>
      </c>
      <c r="AA58" s="32">
        <f>('GHG energy - GHG Emissions (M 1'!AA58*1000000)/('Population Total - Country Popu'!AB58*1000)</f>
        <v>4.6319185765472461</v>
      </c>
      <c r="AB58" s="36"/>
      <c r="AC58" s="23">
        <f>(AA58-B58)/B58</f>
        <v>0.71608142292161214</v>
      </c>
      <c r="AD58" s="36"/>
    </row>
    <row r="59" spans="1:30" ht="22.25" customHeight="1" x14ac:dyDescent="0.2">
      <c r="A59" s="35" t="s">
        <v>58</v>
      </c>
      <c r="B59" s="125">
        <f>('GHG energy - GHG Emissions (M 1'!B59*1000000)/('Population Total - Country Popu'!C59*1000)</f>
        <v>28.774369878183833</v>
      </c>
      <c r="C59" s="126">
        <f>('GHG energy - GHG Emissions (M 1'!C59*1000000)/('Population Total - Country Popu'!D59*1000)</f>
        <v>29.855454926624741</v>
      </c>
      <c r="D59" s="126">
        <f>('GHG energy - GHG Emissions (M 1'!D59*1000000)/('Population Total - Country Popu'!E59*1000)</f>
        <v>28.856957774465972</v>
      </c>
      <c r="E59" s="126">
        <f>('GHG energy - GHG Emissions (M 1'!E59*1000000)/('Population Total - Country Popu'!F59*1000)</f>
        <v>31.082674210278167</v>
      </c>
      <c r="F59" s="126">
        <f>('GHG energy - GHG Emissions (M 1'!F59*1000000)/('Population Total - Country Popu'!G59*1000)</f>
        <v>32.737971326164882</v>
      </c>
      <c r="G59" s="126">
        <f>('GHG energy - GHG Emissions (M 1'!G59*1000000)/('Population Total - Country Popu'!H59*1000)</f>
        <v>30.086656436487637</v>
      </c>
      <c r="H59" s="126">
        <f>('GHG energy - GHG Emissions (M 1'!H59*1000000)/('Population Total - Country Popu'!I59*1000)</f>
        <v>16.602917037636583</v>
      </c>
      <c r="I59" s="126">
        <f>('GHG energy - GHG Emissions (M 1'!I59*1000000)/('Population Total - Country Popu'!J59*1000)</f>
        <v>15.949424300498276</v>
      </c>
      <c r="J59" s="126">
        <f>('GHG energy - GHG Emissions (M 1'!J59*1000000)/('Population Total - Country Popu'!K59*1000)</f>
        <v>29.578182346531058</v>
      </c>
      <c r="K59" s="126">
        <f>('GHG energy - GHG Emissions (M 1'!K59*1000000)/('Population Total - Country Popu'!L59*1000)</f>
        <v>27.059665514858334</v>
      </c>
      <c r="L59" s="126">
        <f>('GHG energy - GHG Emissions (M 1'!L59*1000000)/('Population Total - Country Popu'!M59*1000)</f>
        <v>37.167925974884334</v>
      </c>
      <c r="M59" s="126">
        <f>('GHG energy - GHG Emissions (M 1'!M59*1000000)/('Population Total - Country Popu'!N59*1000)</f>
        <v>32.353634738186464</v>
      </c>
      <c r="N59" s="126">
        <f>('GHG energy - GHG Emissions (M 1'!N59*1000000)/('Population Total - Country Popu'!O59*1000)</f>
        <v>26.251468982630271</v>
      </c>
      <c r="O59" s="126">
        <f>('GHG energy - GHG Emissions (M 1'!O59*1000000)/('Population Total - Country Popu'!P59*1000)</f>
        <v>31.687237756010685</v>
      </c>
      <c r="P59" s="126">
        <f>('GHG energy - GHG Emissions (M 1'!P59*1000000)/('Population Total - Country Popu'!Q59*1000)</f>
        <v>30.92319868816617</v>
      </c>
      <c r="Q59" s="126">
        <f>('GHG energy - GHG Emissions (M 1'!Q59*1000000)/('Population Total - Country Popu'!R59*1000)</f>
        <v>27.971447577729577</v>
      </c>
      <c r="R59" s="126">
        <f>('GHG energy - GHG Emissions (M 1'!R59*1000000)/('Population Total - Country Popu'!S59*1000)</f>
        <v>25.384246103363413</v>
      </c>
      <c r="S59" s="126">
        <f>('GHG energy - GHG Emissions (M 1'!S59*1000000)/('Population Total - Country Popu'!T59*1000)</f>
        <v>23.377040538209418</v>
      </c>
      <c r="T59" s="126">
        <f>('GHG energy - GHG Emissions (M 1'!T59*1000000)/('Population Total - Country Popu'!U59*1000)</f>
        <v>23.124857184880131</v>
      </c>
      <c r="U59" s="126">
        <f>('GHG energy - GHG Emissions (M 1'!U59*1000000)/('Population Total - Country Popu'!V59*1000)</f>
        <v>21.7442591344908</v>
      </c>
      <c r="V59" s="126">
        <f>('GHG energy - GHG Emissions (M 1'!V59*1000000)/('Population Total - Country Popu'!W59*1000)</f>
        <v>19.033529495380243</v>
      </c>
      <c r="W59" s="126">
        <f>('GHG energy - GHG Emissions (M 1'!W59*1000000)/('Population Total - Country Popu'!X59*1000)</f>
        <v>17.86595137254902</v>
      </c>
      <c r="X59" s="126">
        <f>('GHG energy - GHG Emissions (M 1'!X59*1000000)/('Population Total - Country Popu'!Y59*1000)</f>
        <v>18.706857266999787</v>
      </c>
      <c r="Y59" s="126">
        <f>('GHG energy - GHG Emissions (M 1'!Y59*1000000)/('Population Total - Country Popu'!Z59*1000)</f>
        <v>18.080855981168416</v>
      </c>
      <c r="Z59" s="126">
        <f>('GHG energy - GHG Emissions (M 1'!Z59*1000000)/('Population Total - Country Popu'!AA59*1000)</f>
        <v>17.953427092971722</v>
      </c>
      <c r="AA59" s="126">
        <f>('GHG energy - GHG Emissions (M 1'!AA59*1000000)/('Population Total - Country Popu'!AB59*1000)</f>
        <v>18.428842366173527</v>
      </c>
      <c r="AB59" s="36"/>
      <c r="AC59" s="20">
        <f>(AA59-B59)/B59</f>
        <v>-0.35953967213906163</v>
      </c>
      <c r="AD59" s="36"/>
    </row>
    <row r="60" spans="1:30" ht="22.25" customHeight="1" x14ac:dyDescent="0.2">
      <c r="A60" s="35" t="s">
        <v>59</v>
      </c>
      <c r="B60" s="127">
        <f>('GHG energy - GHG Emissions (M 1'!B60*1000000)/('Population Total - Country Popu'!C60*1000)</f>
        <v>0.81328990670059387</v>
      </c>
      <c r="C60" s="32">
        <f>('GHG energy - GHG Emissions (M 1'!C60*1000000)/('Population Total - Country Popu'!D60*1000)</f>
        <v>0.80498538554703269</v>
      </c>
      <c r="D60" s="32">
        <f>('GHG energy - GHG Emissions (M 1'!D60*1000000)/('Population Total - Country Popu'!E60*1000)</f>
        <v>1.0887201901694656</v>
      </c>
      <c r="E60" s="32">
        <f>('GHG energy - GHG Emissions (M 1'!E60*1000000)/('Population Total - Country Popu'!F60*1000)</f>
        <v>0.67370408683616245</v>
      </c>
      <c r="F60" s="32">
        <f>('GHG energy - GHG Emissions (M 1'!F60*1000000)/('Population Total - Country Popu'!G60*1000)</f>
        <v>0.77672626241578124</v>
      </c>
      <c r="G60" s="32">
        <f>('GHG energy - GHG Emissions (M 1'!G60*1000000)/('Population Total - Country Popu'!H60*1000)</f>
        <v>0.74851191903049685</v>
      </c>
      <c r="H60" s="32">
        <f>('GHG energy - GHG Emissions (M 1'!H60*1000000)/('Population Total - Country Popu'!I60*1000)</f>
        <v>0.85937839399191218</v>
      </c>
      <c r="I60" s="32">
        <f>('GHG energy - GHG Emissions (M 1'!I60*1000000)/('Population Total - Country Popu'!J60*1000)</f>
        <v>0.82968373943311791</v>
      </c>
      <c r="J60" s="32">
        <f>('GHG energy - GHG Emissions (M 1'!J60*1000000)/('Population Total - Country Popu'!K60*1000)</f>
        <v>0.73594107703453271</v>
      </c>
      <c r="K60" s="32">
        <f>('GHG energy - GHG Emissions (M 1'!K60*1000000)/('Population Total - Country Popu'!L60*1000)</f>
        <v>0.81491523831885415</v>
      </c>
      <c r="L60" s="32">
        <f>('GHG energy - GHG Emissions (M 1'!L60*1000000)/('Population Total - Country Popu'!M60*1000)</f>
        <v>0.83471369057809741</v>
      </c>
      <c r="M60" s="32">
        <f>('GHG energy - GHG Emissions (M 1'!M60*1000000)/('Population Total - Country Popu'!N60*1000)</f>
        <v>0.90065712701053802</v>
      </c>
      <c r="N60" s="32">
        <f>('GHG energy - GHG Emissions (M 1'!N60*1000000)/('Population Total - Country Popu'!O60*1000)</f>
        <v>0.84909363376637392</v>
      </c>
      <c r="O60" s="32">
        <f>('GHG energy - GHG Emissions (M 1'!O60*1000000)/('Population Total - Country Popu'!P60*1000)</f>
        <v>0.90615879670876787</v>
      </c>
      <c r="P60" s="32">
        <f>('GHG energy - GHG Emissions (M 1'!P60*1000000)/('Population Total - Country Popu'!Q60*1000)</f>
        <v>0.96190975373476773</v>
      </c>
      <c r="Q60" s="32">
        <f>('GHG energy - GHG Emissions (M 1'!Q60*1000000)/('Population Total - Country Popu'!R60*1000)</f>
        <v>0.99441032770605764</v>
      </c>
      <c r="R60" s="32">
        <f>('GHG energy - GHG Emissions (M 1'!R60*1000000)/('Population Total - Country Popu'!S60*1000)</f>
        <v>1.0056404994676218</v>
      </c>
      <c r="S60" s="32">
        <f>('GHG energy - GHG Emissions (M 1'!S60*1000000)/('Population Total - Country Popu'!T60*1000)</f>
        <v>0.98925578321216145</v>
      </c>
      <c r="T60" s="32">
        <f>('GHG energy - GHG Emissions (M 1'!T60*1000000)/('Population Total - Country Popu'!U60*1000)</f>
        <v>1.02843199410247</v>
      </c>
      <c r="U60" s="32">
        <f>('GHG energy - GHG Emissions (M 1'!U60*1000000)/('Population Total - Country Popu'!V60*1000)</f>
        <v>1.1039798470535314</v>
      </c>
      <c r="V60" s="32">
        <f>('GHG energy - GHG Emissions (M 1'!V60*1000000)/('Population Total - Country Popu'!W60*1000)</f>
        <v>1.028553354127312</v>
      </c>
      <c r="W60" s="32">
        <f>('GHG energy - GHG Emissions (M 1'!W60*1000000)/('Population Total - Country Popu'!X60*1000)</f>
        <v>0.84320425677995214</v>
      </c>
      <c r="X60" s="32">
        <f>('GHG energy - GHG Emissions (M 1'!X60*1000000)/('Population Total - Country Popu'!Y60*1000)</f>
        <v>0.76622639610934096</v>
      </c>
      <c r="Y60" s="32">
        <f>('GHG energy - GHG Emissions (M 1'!Y60*1000000)/('Population Total - Country Popu'!Z60*1000)</f>
        <v>1.0376354324579014</v>
      </c>
      <c r="Z60" s="32">
        <f>('GHG energy - GHG Emissions (M 1'!Z60*1000000)/('Population Total - Country Popu'!AA60*1000)</f>
        <v>1.0392207898777699</v>
      </c>
      <c r="AA60" s="32">
        <f>('GHG energy - GHG Emissions (M 1'!AA60*1000000)/('Population Total - Country Popu'!AB60*1000)</f>
        <v>1.0223070440075603</v>
      </c>
      <c r="AB60" s="36"/>
      <c r="AC60" s="23">
        <f>(AA60-B60)/B60</f>
        <v>0.25700200578526844</v>
      </c>
      <c r="AD60" s="36"/>
    </row>
    <row r="61" spans="1:30" ht="22.25" customHeight="1" x14ac:dyDescent="0.2">
      <c r="A61" s="37" t="s">
        <v>60</v>
      </c>
      <c r="B61" s="119">
        <f>('GHG energy - GHG Emissions (M 1'!B61*1000000)/('Population Total - Country Popu'!C61*1000)</f>
        <v>2.102405250536322</v>
      </c>
      <c r="C61" s="132">
        <f>('GHG energy - GHG Emissions (M 1'!C61*1000000)/('Population Total - Country Popu'!D61*1000)</f>
        <v>2.1500711904050149</v>
      </c>
      <c r="D61" s="132">
        <f>('GHG energy - GHG Emissions (M 1'!D61*1000000)/('Population Total - Country Popu'!E61*1000)</f>
        <v>2.2052700309795772</v>
      </c>
      <c r="E61" s="132">
        <f>('GHG energy - GHG Emissions (M 1'!E61*1000000)/('Population Total - Country Popu'!F61*1000)</f>
        <v>2.2649040464794559</v>
      </c>
      <c r="F61" s="132">
        <f>('GHG energy - GHG Emissions (M 1'!F61*1000000)/('Population Total - Country Popu'!G61*1000)</f>
        <v>2.3369338222461145</v>
      </c>
      <c r="G61" s="132">
        <f>('GHG energy - GHG Emissions (M 1'!G61*1000000)/('Population Total - Country Popu'!H61*1000)</f>
        <v>2.3956210109460492</v>
      </c>
      <c r="H61" s="132">
        <f>('GHG energy - GHG Emissions (M 1'!H61*1000000)/('Population Total - Country Popu'!I61*1000)</f>
        <v>2.4547508210980289</v>
      </c>
      <c r="I61" s="132">
        <f>('GHG energy - GHG Emissions (M 1'!I61*1000000)/('Population Total - Country Popu'!J61*1000)</f>
        <v>2.4463765625104767</v>
      </c>
      <c r="J61" s="132">
        <f>('GHG energy - GHG Emissions (M 1'!J61*1000000)/('Population Total - Country Popu'!K61*1000)</f>
        <v>2.3084408837399018</v>
      </c>
      <c r="K61" s="132">
        <f>('GHG energy - GHG Emissions (M 1'!K61*1000000)/('Population Total - Country Popu'!L61*1000)</f>
        <v>2.3504817923463337</v>
      </c>
      <c r="L61" s="132">
        <f>('GHG energy - GHG Emissions (M 1'!L61*1000000)/('Population Total - Country Popu'!M61*1000)</f>
        <v>2.4302791111570219</v>
      </c>
      <c r="M61" s="132">
        <f>('GHG energy - GHG Emissions (M 1'!M61*1000000)/('Population Total - Country Popu'!N61*1000)</f>
        <v>2.4494336029935475</v>
      </c>
      <c r="N61" s="132">
        <f>('GHG energy - GHG Emissions (M 1'!N61*1000000)/('Population Total - Country Popu'!O61*1000)</f>
        <v>2.5074197503047531</v>
      </c>
      <c r="O61" s="132">
        <f>('GHG energy - GHG Emissions (M 1'!O61*1000000)/('Population Total - Country Popu'!P61*1000)</f>
        <v>2.7540640021592897</v>
      </c>
      <c r="P61" s="132">
        <f>('GHG energy - GHG Emissions (M 1'!P61*1000000)/('Population Total - Country Popu'!Q61*1000)</f>
        <v>3.0071132468601252</v>
      </c>
      <c r="Q61" s="132">
        <f>('GHG energy - GHG Emissions (M 1'!Q61*1000000)/('Population Total - Country Popu'!R61*1000)</f>
        <v>3.1312942632557248</v>
      </c>
      <c r="R61" s="132">
        <f>('GHG energy - GHG Emissions (M 1'!R61*1000000)/('Population Total - Country Popu'!S61*1000)</f>
        <v>3.3166286873907214</v>
      </c>
      <c r="S61" s="132">
        <f>('GHG energy - GHG Emissions (M 1'!S61*1000000)/('Population Total - Country Popu'!T61*1000)</f>
        <v>3.4417108353294412</v>
      </c>
      <c r="T61" s="132">
        <f>('GHG energy - GHG Emissions (M 1'!T61*1000000)/('Population Total - Country Popu'!U61*1000)</f>
        <v>3.5806570627526852</v>
      </c>
      <c r="U61" s="132">
        <f>('GHG energy - GHG Emissions (M 1'!U61*1000000)/('Population Total - Country Popu'!V61*1000)</f>
        <v>3.683428149609882</v>
      </c>
      <c r="V61" s="132">
        <f>('GHG energy - GHG Emissions (M 1'!V61*1000000)/('Population Total - Country Popu'!W61*1000)</f>
        <v>4.0108522278558816</v>
      </c>
      <c r="W61" s="132">
        <f>('GHG energy - GHG Emissions (M 1'!W61*1000000)/('Population Total - Country Popu'!X61*1000)</f>
        <v>4.2918656762647487</v>
      </c>
      <c r="X61" s="132">
        <f>('GHG energy - GHG Emissions (M 1'!X61*1000000)/('Population Total - Country Popu'!Y61*1000)</f>
        <v>4.4155915764019671</v>
      </c>
      <c r="Y61" s="132">
        <f>('GHG energy - GHG Emissions (M 1'!Y61*1000000)/('Population Total - Country Popu'!Z61*1000)</f>
        <v>4.3967270391695399</v>
      </c>
      <c r="Z61" s="132">
        <f>('GHG energy - GHG Emissions (M 1'!Z61*1000000)/('Population Total - Country Popu'!AA61*1000)</f>
        <v>4.4336657784632898</v>
      </c>
      <c r="AA61" s="132">
        <f>('GHG energy - GHG Emissions (M 1'!AA61*1000000)/('Population Total - Country Popu'!AB61*1000)</f>
        <v>4.4287686558055688</v>
      </c>
      <c r="AB61" s="40"/>
      <c r="AC61" s="41">
        <f>(AA61-B61)/B61</f>
        <v>1.106524731459738</v>
      </c>
      <c r="AD61" s="40"/>
    </row>
    <row r="62" spans="1:30" ht="36.25" customHeight="1" x14ac:dyDescent="0.2">
      <c r="A62" s="35"/>
      <c r="B62" s="136" t="s">
        <v>70</v>
      </c>
      <c r="C62" s="137"/>
      <c r="D62" s="137"/>
      <c r="E62" s="137"/>
      <c r="F62" s="137"/>
      <c r="G62" s="137"/>
      <c r="H62" s="137"/>
      <c r="I62" s="110"/>
      <c r="J62" s="110"/>
      <c r="K62" s="110"/>
      <c r="L62" s="110"/>
      <c r="M62" s="110"/>
      <c r="N62" s="110"/>
      <c r="O62" s="110"/>
      <c r="P62" s="110"/>
      <c r="Q62" s="110"/>
      <c r="R62" s="110"/>
      <c r="S62" s="110"/>
      <c r="T62" s="110"/>
      <c r="U62" s="110"/>
      <c r="V62" s="110"/>
      <c r="W62" s="110"/>
      <c r="X62" s="110"/>
      <c r="Y62" s="110"/>
      <c r="Z62" s="110"/>
      <c r="AA62" s="110"/>
      <c r="AB62" s="44"/>
      <c r="AC62" s="23"/>
      <c r="AD62" s="44"/>
    </row>
  </sheetData>
  <mergeCells count="3">
    <mergeCell ref="A1:AD1"/>
    <mergeCell ref="B62:H62"/>
    <mergeCell ref="C2:D2"/>
  </mergeCells>
  <pageMargins left="1" right="1" top="1" bottom="1" header="0.25" footer="0.25"/>
  <pageSetup orientation="portrait"/>
  <headerFooter>
    <oddFooter>&amp;C&amp;"Helvetica,Regular"&amp;12&amp;K000000&amp;P</oddFooter>
  </headerFooter>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Population Total - Country Popu</vt:lpstr>
      <vt:lpstr>Population Urban - Urban Popula</vt:lpstr>
      <vt:lpstr>Population % Urban - % Urban</vt:lpstr>
      <vt:lpstr>Population Density - Population</vt:lpstr>
      <vt:lpstr>GDP - GDP (PPP, Current INtl do</vt:lpstr>
      <vt:lpstr>GDP per capita - GDP per capita</vt:lpstr>
      <vt:lpstr>GHG energy - GHG Emissions (M t</vt:lpstr>
      <vt:lpstr>GHG energy - GHG Emissions (M 1</vt:lpstr>
      <vt:lpstr>GHG energy per capita - GHG Emi</vt:lpstr>
      <vt:lpstr>Carbon Intensity - Carbon Inten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S.A. Muller</cp:lastModifiedBy>
  <dcterms:modified xsi:type="dcterms:W3CDTF">2017-02-14T20:22:11Z</dcterms:modified>
</cp:coreProperties>
</file>